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0730" windowHeight="9300" firstSheet="1" activeTab="1"/>
  </bookViews>
  <sheets>
    <sheet name="Szemelyzet1" sheetId="1" state="hidden" r:id="rId1"/>
    <sheet name="Megjegyzések" sheetId="2" r:id="rId2"/>
    <sheet name="Program" sheetId="3" r:id="rId3"/>
    <sheet name="Tevékenység" sheetId="4" r:id="rId4"/>
    <sheet name="Felszereltség" sheetId="5" r:id="rId5"/>
    <sheet name="Személyzet" sheetId="6" r:id="rId6"/>
    <sheet name="Morbiditás" sheetId="7" state="hidden" r:id="rId7"/>
    <sheet name="Költségvetés" sheetId="8" r:id="rId8"/>
    <sheet name="Statistica" sheetId="9" state="hidden" r:id="rId9"/>
    <sheet name="Kodtabla" sheetId="10" state="hidden" r:id="rId10"/>
  </sheets>
  <externalReferences>
    <externalReference r:id="rId13"/>
  </externalReferences>
  <definedNames>
    <definedName name="_xlnm._FilterDatabase" localSheetId="9" hidden="1">'Kodtabla'!$A$1:$K$92</definedName>
    <definedName name="asszisztensek" localSheetId="7">'[1]Kodtabla'!$V$78:$V$93</definedName>
    <definedName name="asszisztensek">'Kodtabla'!$W$78:$W$91</definedName>
    <definedName name="csaladorvosok">'[1]Kodtabla'!$A$2:$A$99</definedName>
    <definedName name="ffv_szemelyzet" localSheetId="7">'[1]Kodtabla'!$V$61:$V$75</definedName>
    <definedName name="ffv_szemelyzet">'Kodtabla'!$W$61:$W$75</definedName>
    <definedName name="kv_szemelyzet" localSheetId="7">'[1]Kodtabla'!$V$96:$V$112</definedName>
    <definedName name="kv_szemelyzet">'Kodtabla'!$W$94:$W$110</definedName>
    <definedName name="munkaido" localSheetId="7">'[1]Kodtabla'!$M$7:$M$8</definedName>
    <definedName name="munkaido">'Kodtabla'!$N$7:$N$8</definedName>
    <definedName name="neme" localSheetId="7">'[1]Kodtabla'!$P$2:$P$3</definedName>
    <definedName name="neme">'Kodtabla'!$O$7:$O$8</definedName>
    <definedName name="_xlnm.Print_Area" localSheetId="5">'Személyzet'!$A$1:$H$54</definedName>
    <definedName name="szak_orvos" localSheetId="7">'[1]Kodtabla'!$V$2:$V$58</definedName>
    <definedName name="szak_orvos">'Kodtabla'!$W$2:$W$58</definedName>
    <definedName name="szakorvosok">'Kodtabla'!$A$2:$A$84</definedName>
    <definedName name="szerzodes" localSheetId="7">'[1]Kodtabla'!$O$2:$O$3</definedName>
    <definedName name="szerzodes">'Kodtabla'!$P$2:$P$3</definedName>
    <definedName name="tulajdon">'Kodtabla'!$N$2:$N$3</definedName>
  </definedNames>
  <calcPr fullCalcOnLoad="1"/>
</workbook>
</file>

<file path=xl/sharedStrings.xml><?xml version="1.0" encoding="utf-8"?>
<sst xmlns="http://schemas.openxmlformats.org/spreadsheetml/2006/main" count="3683" uniqueCount="2980">
  <si>
    <t>Luni</t>
  </si>
  <si>
    <t>Marţi</t>
  </si>
  <si>
    <t>Miercuri</t>
  </si>
  <si>
    <t>Joi</t>
  </si>
  <si>
    <t>Vineri</t>
  </si>
  <si>
    <t>Sâmbătă</t>
  </si>
  <si>
    <t>Duminică</t>
  </si>
  <si>
    <t>Specificare</t>
  </si>
  <si>
    <t>Consultaţii</t>
  </si>
  <si>
    <t>Tratamente</t>
  </si>
  <si>
    <t>Total</t>
  </si>
  <si>
    <t>(da sau nu)</t>
  </si>
  <si>
    <t>Kod</t>
  </si>
  <si>
    <t>Kód</t>
  </si>
  <si>
    <t>Proprietate</t>
  </si>
  <si>
    <t>Contract CAS</t>
  </si>
  <si>
    <t>public</t>
  </si>
  <si>
    <t xml:space="preserve">da </t>
  </si>
  <si>
    <t>privat</t>
  </si>
  <si>
    <t>nu</t>
  </si>
  <si>
    <t>Normă</t>
  </si>
  <si>
    <t>normă întreagă</t>
  </si>
  <si>
    <t>normă parţială</t>
  </si>
  <si>
    <t>Imreh Annamária</t>
  </si>
  <si>
    <t/>
  </si>
  <si>
    <t>Cardiologie</t>
  </si>
  <si>
    <t>Oftalmologie</t>
  </si>
  <si>
    <t>András Pál</t>
  </si>
  <si>
    <t>Bencze Sarolta</t>
  </si>
  <si>
    <t>Homeopatie</t>
  </si>
  <si>
    <t>Neurologie</t>
  </si>
  <si>
    <t>Biró István</t>
  </si>
  <si>
    <t>Psihiatrie</t>
  </si>
  <si>
    <t>Brumă Maria</t>
  </si>
  <si>
    <t>Cabinet medical de intreprindere New Fashion</t>
  </si>
  <si>
    <t>Deme Judit</t>
  </si>
  <si>
    <t>"ORL Dr. DEME"</t>
  </si>
  <si>
    <t>Drăgoiu Lavinia</t>
  </si>
  <si>
    <t>Cabinet Medicina Muncii dr.Dragoiu Lavinia</t>
  </si>
  <si>
    <t>Medicina muncii</t>
  </si>
  <si>
    <t>Erdélyi Csaba</t>
  </si>
  <si>
    <t>"MEDINTERN" Dr. ERDÉLYI</t>
  </si>
  <si>
    <t>0744-266920</t>
  </si>
  <si>
    <t>Pediatrie</t>
  </si>
  <si>
    <t>Cabinet de tratament balnear si relaxare</t>
  </si>
  <si>
    <t>0367 404090</t>
  </si>
  <si>
    <t>Kováts Gizella</t>
  </si>
  <si>
    <t>CABINET MEDICAL Dr. KOVÁTS GIZELLA</t>
  </si>
  <si>
    <t>Kováts István</t>
  </si>
  <si>
    <t>Cabinet medical boli infecțioase dr.Kováts István</t>
  </si>
  <si>
    <t>Lozsádi Zsuzsánna Emese</t>
  </si>
  <si>
    <t>Mild Edit</t>
  </si>
  <si>
    <t>Cabinet "Pneumologie dr. Ráduly"</t>
  </si>
  <si>
    <t>Pneumologie</t>
  </si>
  <si>
    <t>Semmel Károly</t>
  </si>
  <si>
    <t>Sidó Rozália</t>
  </si>
  <si>
    <t>Cabinet Oftalmologic dr.Sidó</t>
  </si>
  <si>
    <t>Tatár Márta</t>
  </si>
  <si>
    <t>Cabinet cardiologie dr.Tatár Márta</t>
  </si>
  <si>
    <t>0740-202235</t>
  </si>
  <si>
    <t>Todor-Simion Ghizela-Roza</t>
  </si>
  <si>
    <t>Cabinet neurologic "NEUROMED"</t>
  </si>
  <si>
    <t>Tompa György</t>
  </si>
  <si>
    <t>MEDICAL PARTICULAR  - DR. TOMPA - NEUROLOGIE</t>
  </si>
  <si>
    <t>Cabinet cardiologie dr.Topolnitchi</t>
  </si>
  <si>
    <t>Török Sándor</t>
  </si>
  <si>
    <t>"CARDIOLOGIE SI MEDICINA INTERNA DR.TÖRÖK"</t>
  </si>
  <si>
    <t>Adresa:</t>
  </si>
  <si>
    <t>Medic titular:</t>
  </si>
  <si>
    <t>Cod unitate sanitară:</t>
  </si>
  <si>
    <t>Unitate sanitară:</t>
  </si>
  <si>
    <t>din care: pe grupe de vârstă:</t>
  </si>
  <si>
    <t>din total</t>
  </si>
  <si>
    <t>25-34 ani</t>
  </si>
  <si>
    <t>35-44 ani</t>
  </si>
  <si>
    <t>45-54 ani</t>
  </si>
  <si>
    <t>55-64 ani</t>
  </si>
  <si>
    <t>Telefon:</t>
  </si>
  <si>
    <t>Direcţia de Sănătate Publică Covasna</t>
  </si>
  <si>
    <t>Cabinet medical de medicina muncii "dr.Imreh"</t>
  </si>
  <si>
    <t>Szabó Rodica</t>
  </si>
  <si>
    <t>Cabinet de medicină alternativă-homeopatie</t>
  </si>
  <si>
    <t>0267-321514</t>
  </si>
  <si>
    <t>TOTAL CHELTUIELI</t>
  </si>
  <si>
    <t>Cheltuieli curente</t>
  </si>
  <si>
    <t>din cheltuieli curente (col.2) pe surse de finantare</t>
  </si>
  <si>
    <t>Cheltuieli de capital</t>
  </si>
  <si>
    <t>Fondul National Unic de Asigurari Sociale de Sanatate</t>
  </si>
  <si>
    <t>Fonduri proprii</t>
  </si>
  <si>
    <t>Servicii medicale la domiciliu</t>
  </si>
  <si>
    <t>din care</t>
  </si>
  <si>
    <t>Donaţii</t>
  </si>
  <si>
    <t>Servicii medicale de specialitate</t>
  </si>
  <si>
    <t>Servicii stomatologice</t>
  </si>
  <si>
    <t>Servicii medicale de recuperare-reabilitare</t>
  </si>
  <si>
    <t xml:space="preserve">Total </t>
  </si>
  <si>
    <t>în mii lei</t>
  </si>
  <si>
    <t>1=2+3+4+5+6</t>
  </si>
  <si>
    <t>1=2+7</t>
  </si>
  <si>
    <t>2=3+4</t>
  </si>
  <si>
    <t>Servicii medicale de urgenta</t>
  </si>
  <si>
    <t>din care: diagnosticare imagistica</t>
  </si>
  <si>
    <t>Servicii medicale paraclinice</t>
  </si>
  <si>
    <t>Cheltuieli curente (ex. plată salariu, consumabile medicale, întreţinere cabinet etc.)</t>
  </si>
  <si>
    <t>Total (ex. aparatură med., mijloace de transport, reparaţii capitale)</t>
  </si>
  <si>
    <t>din care: fonduri publice</t>
  </si>
  <si>
    <t>Reumatologie</t>
  </si>
  <si>
    <t>Urologie</t>
  </si>
  <si>
    <t>Nefrologie</t>
  </si>
  <si>
    <t>Medicină generală</t>
  </si>
  <si>
    <t>Fogorvos</t>
  </si>
  <si>
    <t>Boli infecţioase</t>
  </si>
  <si>
    <t>Medicină internă</t>
  </si>
  <si>
    <t>Medicină sportivă</t>
  </si>
  <si>
    <t>Oncologie medicală</t>
  </si>
  <si>
    <t>Recuperare, medicină fizică şi balneologie</t>
  </si>
  <si>
    <t>Dentist - Chirurgie dento-alveolară</t>
  </si>
  <si>
    <t>Dentist - Ortodonţie şi ortopedie dento-facială</t>
  </si>
  <si>
    <t>Farmacist - Farmacie clinică</t>
  </si>
  <si>
    <t>Farmacist - Laborator farmaceutic</t>
  </si>
  <si>
    <t>Fiziokinetoterapeut</t>
  </si>
  <si>
    <t>Gyógyszerész - Klinikai gyógyszerész</t>
  </si>
  <si>
    <t>Fizio- és mozgásterapeuata</t>
  </si>
  <si>
    <t>Szam</t>
  </si>
  <si>
    <t>Medic</t>
  </si>
  <si>
    <t>Stomatolog</t>
  </si>
  <si>
    <t>Dentist (studii sup.)</t>
  </si>
  <si>
    <t>Farmacist</t>
  </si>
  <si>
    <t>Egyéb felsőfokú végzettségű személyzet</t>
  </si>
  <si>
    <t>Asistenti, surori</t>
  </si>
  <si>
    <t>Tehnicieni</t>
  </si>
  <si>
    <t>Technikusok</t>
  </si>
  <si>
    <t>Registrator medical</t>
  </si>
  <si>
    <t>Statistician medical</t>
  </si>
  <si>
    <t>Tehnician dentar</t>
  </si>
  <si>
    <t>Tehnician optician</t>
  </si>
  <si>
    <t>Tehnician utilaje med.</t>
  </si>
  <si>
    <t>Tehnician protezare</t>
  </si>
  <si>
    <t xml:space="preserve">Alt pers. mediu sanitar </t>
  </si>
  <si>
    <t>Personal auxiliar sanitar</t>
  </si>
  <si>
    <t>Muncitori</t>
  </si>
  <si>
    <t>Personal de servire</t>
  </si>
  <si>
    <t>Personal din aparat functional</t>
  </si>
  <si>
    <t>Orvos</t>
  </si>
  <si>
    <t>Fogász</t>
  </si>
  <si>
    <t>Gyógyszerész</t>
  </si>
  <si>
    <t>Egyéb egészségügyi személyzet (felsőfokú végz.)</t>
  </si>
  <si>
    <t>Egészségügyi operátor</t>
  </si>
  <si>
    <t>Egészségügyi statisztikus</t>
  </si>
  <si>
    <t>Egyéb egészségügyi személyzet (középfokú végz.)</t>
  </si>
  <si>
    <t>Egészs. kisegítő személyzet</t>
  </si>
  <si>
    <t>Munkás</t>
  </si>
  <si>
    <t>Szolgáltató személyzet</t>
  </si>
  <si>
    <t>Ügyintézői személyzet</t>
  </si>
  <si>
    <t>Denumire categorie</t>
  </si>
  <si>
    <t>Kategória - megnevezés</t>
  </si>
  <si>
    <t>Denumire specialitate</t>
  </si>
  <si>
    <t>Szak megnevezés</t>
  </si>
  <si>
    <t>Fizio- és mozgásterapeuta</t>
  </si>
  <si>
    <t>Asistenti medicali cu studii superioare</t>
  </si>
  <si>
    <t>Orvosasszisztensek, növérek</t>
  </si>
  <si>
    <t>Fogász - Dentoalveoláris sebészet</t>
  </si>
  <si>
    <t>Fogász - Fogszabályozás és állcsont-ortopédia</t>
  </si>
  <si>
    <t>Gyógyszerész - Laboratóriumi szakgyógyszerész</t>
  </si>
  <si>
    <t>Technikusok - fogtechnikus</t>
  </si>
  <si>
    <t>Technikusok - optikus</t>
  </si>
  <si>
    <t>Technikusok- orvosi műszer karbantartó</t>
  </si>
  <si>
    <t>Technikusok - protéziskészítő</t>
  </si>
  <si>
    <t>Asistenti medicali cu studii superioare -  obst.-ginec. (moaşe)</t>
  </si>
  <si>
    <t>Felsőfokú végz. orvosasszisztensek</t>
  </si>
  <si>
    <t>Felsőfokú végz. orvosasszisztensek - szül.-nőgyógyászati asszisztens</t>
  </si>
  <si>
    <t>Rândul</t>
  </si>
  <si>
    <t>din care pe grupe de vârstă:</t>
  </si>
  <si>
    <t>din care: femei</t>
  </si>
  <si>
    <t>A</t>
  </si>
  <si>
    <t>B</t>
  </si>
  <si>
    <t xml:space="preserve">- rezidenţi </t>
  </si>
  <si>
    <t xml:space="preserve">            CATEGORII DE PERSONAL</t>
  </si>
  <si>
    <t>Randul</t>
  </si>
  <si>
    <t>Registratori medicali</t>
  </si>
  <si>
    <t>Statisticieni medicali</t>
  </si>
  <si>
    <t>TOTAL PERSONAL MEDIU SANITAR  (rândurile 03; 21 – 33)</t>
  </si>
  <si>
    <t>PERSONAL SANITAR CU STUDII SUPERIOARE</t>
  </si>
  <si>
    <t>TOTAL PERSONAL CU STUDII SUPERIOARE  (rândurile 02+57+61+65+67+69+70)</t>
  </si>
  <si>
    <t>I. MEDICI (EXCLUSIV DENTIŞTI) – TOTAL  (rândurile 04+......+56)                 din care:</t>
  </si>
  <si>
    <t>Copii 0 – 14 ani</t>
  </si>
  <si>
    <t>din care: sub un an</t>
  </si>
  <si>
    <t>Dermato-venero-logie</t>
  </si>
  <si>
    <t>Chirurgie</t>
  </si>
  <si>
    <t>Alergologie,   imunologie clinică</t>
  </si>
  <si>
    <t>ORL</t>
  </si>
  <si>
    <t>Consultații</t>
  </si>
  <si>
    <t xml:space="preserve">Cardiologie
</t>
  </si>
  <si>
    <t xml:space="preserve">Ortopedie şi trauma-tologie
</t>
  </si>
  <si>
    <t>Alt pers. cu studii superioare (economiști, juriști, ingineri.etc.)</t>
  </si>
  <si>
    <t>Alt pers. sanitar superior (biol., chim., logop., prof. CFM, psihol.)</t>
  </si>
  <si>
    <t>sub 25 ani</t>
  </si>
  <si>
    <t>femei</t>
  </si>
  <si>
    <t>Endocrinologie</t>
  </si>
  <si>
    <t>Oftalmo-logie</t>
  </si>
  <si>
    <t>Hemato-logie</t>
  </si>
  <si>
    <t>Geriatrie și geronto-logie</t>
  </si>
  <si>
    <t>Gastroentero-logie</t>
  </si>
  <si>
    <t>Pneumo-logie</t>
  </si>
  <si>
    <t>Reumato-logie</t>
  </si>
  <si>
    <t>Stomato-logie</t>
  </si>
  <si>
    <t>Alergologie şi imunologie clinică</t>
  </si>
  <si>
    <t>A.T.I.</t>
  </si>
  <si>
    <t>Dermatovenerologie</t>
  </si>
  <si>
    <t>Diabet zaharat, nutriţie şi boli metabolice</t>
  </si>
  <si>
    <t>Expertiza medicală a capacităţii de muncă</t>
  </si>
  <si>
    <t>Medicină de urgenţă</t>
  </si>
  <si>
    <t>Neurologie pediatrică</t>
  </si>
  <si>
    <t xml:space="preserve">Psihiatrie </t>
  </si>
  <si>
    <t>Radioterapie</t>
  </si>
  <si>
    <t>Chirurgie cardiovasculară</t>
  </si>
  <si>
    <t>Chirurgie generală</t>
  </si>
  <si>
    <t>Ortopedie pediatrică</t>
  </si>
  <si>
    <t>O.R.L.</t>
  </si>
  <si>
    <t>Anatomie patologică</t>
  </si>
  <si>
    <t>Medicină nucleară</t>
  </si>
  <si>
    <t>Sănătate publică şi management</t>
  </si>
  <si>
    <t>Asistent med. general</t>
  </si>
  <si>
    <t>Asistent med. pediatrie</t>
  </si>
  <si>
    <t>Asistent med. obst.-ginec. (moaşe)</t>
  </si>
  <si>
    <t>Asistent med. igienă</t>
  </si>
  <si>
    <t>Asistent med. radiologie</t>
  </si>
  <si>
    <t>Asistent med. balneo-fizio. si recup. medicală</t>
  </si>
  <si>
    <t>Asistent med. dietetică</t>
  </si>
  <si>
    <t>Asistent med. nutriţie şi diabet</t>
  </si>
  <si>
    <t>Asistent med. stomatologie</t>
  </si>
  <si>
    <t>Asistent med. urgenţe med-chirurgicale</t>
  </si>
  <si>
    <t>Asistent med. fiziokinetoterapeut</t>
  </si>
  <si>
    <t>Asistent med. ocrotire</t>
  </si>
  <si>
    <t>Asistent med. laborator biologie clinică</t>
  </si>
  <si>
    <t>Asistent med. laborator anatomie patologică</t>
  </si>
  <si>
    <t>Asistent med. farmacie</t>
  </si>
  <si>
    <t>Asistent med. alţi asistenţi</t>
  </si>
  <si>
    <t>Klinikai immunológia és allergológia</t>
  </si>
  <si>
    <t>Aneszteziológia és intenzív terápia</t>
  </si>
  <si>
    <t>Infektológia</t>
  </si>
  <si>
    <t xml:space="preserve"> Kardiológia</t>
  </si>
  <si>
    <t>Bőr- és nemigyógyászat</t>
  </si>
  <si>
    <t>Diabetológia, anyagcsere-és táplálkozási betegségek</t>
  </si>
  <si>
    <t>Endokrinológia</t>
  </si>
  <si>
    <t>Szakmai alkalmasság orvosi vizsgálata</t>
  </si>
  <si>
    <t>Klinikai farmakológia</t>
  </si>
  <si>
    <t>Gasztroenterológia</t>
  </si>
  <si>
    <t>Klinikai genetika</t>
  </si>
  <si>
    <t>Geriátria és gerontológia</t>
  </si>
  <si>
    <t>Hematológia</t>
  </si>
  <si>
    <t>Családorvoslás</t>
  </si>
  <si>
    <t>Sürgősségi orvostan</t>
  </si>
  <si>
    <t>Belgyógyászat</t>
  </si>
  <si>
    <t>Általános orvostan</t>
  </si>
  <si>
    <t>Munkaorvostan</t>
  </si>
  <si>
    <t>Sportorvoslás</t>
  </si>
  <si>
    <t>Nefrológia</t>
  </si>
  <si>
    <t>Neonatológia</t>
  </si>
  <si>
    <t>Neurológia</t>
  </si>
  <si>
    <t>Gyermekneurológia</t>
  </si>
  <si>
    <t>Onkológia</t>
  </si>
  <si>
    <t>Gyermekgyógyászat</t>
  </si>
  <si>
    <t>Tüdőgyógyászat</t>
  </si>
  <si>
    <t>Pszichiátria</t>
  </si>
  <si>
    <t>Gyermekpszichiátria</t>
  </si>
  <si>
    <t>Sugárterápia</t>
  </si>
  <si>
    <t>Rehabilitáció, fizioterápia, balneológia</t>
  </si>
  <si>
    <t>Reumatológia</t>
  </si>
  <si>
    <t>Ér-és szívsebészet</t>
  </si>
  <si>
    <t>Sebészet</t>
  </si>
  <si>
    <t>Szájsebészet</t>
  </si>
  <si>
    <t xml:space="preserve">Gyermeksebészet </t>
  </si>
  <si>
    <t>Plasztikai helyreállító és esztétikai sebészet</t>
  </si>
  <si>
    <t>Mellkas sebészet</t>
  </si>
  <si>
    <t>Érsebészet</t>
  </si>
  <si>
    <t>Idegsebészet</t>
  </si>
  <si>
    <t>Szülészet, nőgyógyászat</t>
  </si>
  <si>
    <t>Szemészet</t>
  </si>
  <si>
    <t>Gyermekortopédia</t>
  </si>
  <si>
    <t xml:space="preserve"> Ortopédia és traumatológia</t>
  </si>
  <si>
    <t>Fül-orr-gégegyógyászat</t>
  </si>
  <si>
    <t>Urológia</t>
  </si>
  <si>
    <t>Humán pathológia</t>
  </si>
  <si>
    <t>Epidemiológia</t>
  </si>
  <si>
    <t>Általános higiénia</t>
  </si>
  <si>
    <t>Orvosi laboratóriumi diagnosztika</t>
  </si>
  <si>
    <t>Igazságügyi orvostan</t>
  </si>
  <si>
    <t>Nukleáris medicina</t>
  </si>
  <si>
    <t>Radiológia, imagisztika</t>
  </si>
  <si>
    <t>Közegészségügy és egészségügyi menedzsment</t>
  </si>
  <si>
    <t>Droghişti</t>
  </si>
  <si>
    <t>Gipsari</t>
  </si>
  <si>
    <t>Maseuri</t>
  </si>
  <si>
    <t>Autopsieri</t>
  </si>
  <si>
    <t>Instructori c.f.m.</t>
  </si>
  <si>
    <t>Instructori educaţie</t>
  </si>
  <si>
    <t>Dentişti (studii medii)</t>
  </si>
  <si>
    <t>Drogériás</t>
  </si>
  <si>
    <t>Gipszmester</t>
  </si>
  <si>
    <t>Masszőr</t>
  </si>
  <si>
    <t>Boncmester</t>
  </si>
  <si>
    <t>Gyógytornász</t>
  </si>
  <si>
    <t>Egészségügyi gyakorlatvezető</t>
  </si>
  <si>
    <t>Fogműves</t>
  </si>
  <si>
    <t>Egészségügyi kisegítő személyzet</t>
  </si>
  <si>
    <t>Védőnő</t>
  </si>
  <si>
    <t>Általános egészségügyi asszisztens</t>
  </si>
  <si>
    <t>Gyermekgyógyászti egészségügyi asszisztens</t>
  </si>
  <si>
    <t>Szül.-nőgyógyászati egészségügyi asszisztens</t>
  </si>
  <si>
    <t>Egészségőr-fertőtlenítő egészségügyi asszisztens</t>
  </si>
  <si>
    <t>Radiológus egészségügyi asszisztens</t>
  </si>
  <si>
    <t>Dietetikus egészségügyi asszisztens</t>
  </si>
  <si>
    <t>Táplálkozási és diabetikus egészségügyi asszisztens</t>
  </si>
  <si>
    <t>Fogászati egészségügyi asszisztens</t>
  </si>
  <si>
    <t>Sürgősségi egészségügyi asszisztens</t>
  </si>
  <si>
    <t>Fiziokinetoterápiás egészségügyi asszisztens</t>
  </si>
  <si>
    <t>Gyógyszertári egészségügyi asszisztens</t>
  </si>
  <si>
    <t>Egyéb egészségügyi asszisztens</t>
  </si>
  <si>
    <t>Patológiai laboratóriumi egészségügyi asszisztens</t>
  </si>
  <si>
    <t>Klinikai laboratóriumi egészségügyi asszisztens</t>
  </si>
  <si>
    <t>Balneo-fizioterápiás egészségügyi asszisztens</t>
  </si>
  <si>
    <t>Alt pers. sanitar superior</t>
  </si>
  <si>
    <t>Felsőfokú végz. orvosasszisztensek - szül.-nőgyógyászati asszisztens (bába)</t>
  </si>
  <si>
    <t>Felsőfokú végz. személyzet</t>
  </si>
  <si>
    <t>Egyéb ff. végzettségű egészségügyi személyzet - Kémikus</t>
  </si>
  <si>
    <t>Egyéb  ff.  végzettségű egészségügyi személyzet  - Logopédus</t>
  </si>
  <si>
    <t>Egyéb  ff.  végzettségű egészségügyi személyzet - Gyógytestnevelő tanár</t>
  </si>
  <si>
    <t>Egyéb  ff.  végzettségű egészségügyi személyzet  - Pszichológus</t>
  </si>
  <si>
    <t>Egyéb  ff.  végzettségű személyzet - Közgazdász</t>
  </si>
  <si>
    <t>Egyéb  ff.  végzettségű személyzet - Jogtanácsos</t>
  </si>
  <si>
    <t>Egyéb  ff.  végzettségű személyzet - Mérnök</t>
  </si>
  <si>
    <t>Egyéb  ff.  végzettségű személyzet - Egyéb</t>
  </si>
  <si>
    <t>Egyéb ff. Végzettségű egészségügyi személyzet - Biológus</t>
  </si>
  <si>
    <t>Középfokú egészségügyi személyzet</t>
  </si>
  <si>
    <t>Asistenți medicali</t>
  </si>
  <si>
    <t>Egészségügyi asszisztensek</t>
  </si>
  <si>
    <t>Personal medical mediu</t>
  </si>
  <si>
    <t>Adulţi - peste  15 ani</t>
  </si>
  <si>
    <t xml:space="preserve">Adulţi -  peste 15 ani </t>
  </si>
  <si>
    <t xml:space="preserve">Farmacologie clinică </t>
  </si>
  <si>
    <t xml:space="preserve">Gastroenterologie </t>
  </si>
  <si>
    <t xml:space="preserve">Genetică medicală </t>
  </si>
  <si>
    <t xml:space="preserve">Geriatrie şi gerontologie </t>
  </si>
  <si>
    <t xml:space="preserve">Hematologie </t>
  </si>
  <si>
    <t xml:space="preserve">Medicină de familie </t>
  </si>
  <si>
    <t xml:space="preserve">Medicina muncii </t>
  </si>
  <si>
    <t xml:space="preserve">Neonatologie </t>
  </si>
  <si>
    <t xml:space="preserve">Neurologie </t>
  </si>
  <si>
    <t xml:space="preserve">Psihiatrie pediatrică </t>
  </si>
  <si>
    <t xml:space="preserve">Chirurgie orală şi maxilo- facială </t>
  </si>
  <si>
    <t xml:space="preserve">Chirurgie pediatrică </t>
  </si>
  <si>
    <t xml:space="preserve">Chirurgie plastică-microchir. reconstructivă </t>
  </si>
  <si>
    <t xml:space="preserve">Chirurgie toracică </t>
  </si>
  <si>
    <t xml:space="preserve">Chirurgie vasculară </t>
  </si>
  <si>
    <t xml:space="preserve">Neurochirurgie </t>
  </si>
  <si>
    <t xml:space="preserve">Obstetrică- ginecologie </t>
  </si>
  <si>
    <t xml:space="preserve">Ortopedie şi traumatologie </t>
  </si>
  <si>
    <t xml:space="preserve">Epidemiologie </t>
  </si>
  <si>
    <t xml:space="preserve">Igienă </t>
  </si>
  <si>
    <t xml:space="preserve">Medicină de laborator </t>
  </si>
  <si>
    <t xml:space="preserve">Medicină legală </t>
  </si>
  <si>
    <t xml:space="preserve">Radiologie – imagistică medicală </t>
  </si>
  <si>
    <t>Dentist</t>
  </si>
  <si>
    <t>din care rezidenţi</t>
  </si>
  <si>
    <t xml:space="preserve">din care fizioterapeuţi  </t>
  </si>
  <si>
    <t>II.</t>
  </si>
  <si>
    <t>III.</t>
  </si>
  <si>
    <t>IV.</t>
  </si>
  <si>
    <t>din care: fizioterapeuti</t>
  </si>
  <si>
    <t>V.</t>
  </si>
  <si>
    <t>VI.</t>
  </si>
  <si>
    <t>Alt personal sanitar superior (biologi, chimişti, logopezi, profesori CFM, psihologi)</t>
  </si>
  <si>
    <t>VII.</t>
  </si>
  <si>
    <t>Alt personal cu studii superioare (economişti, jurişti, ingineri etc)</t>
  </si>
  <si>
    <t>Alt personal cu studii superioare - Economist</t>
  </si>
  <si>
    <t>Alt personal cu studii superioare - Jurist</t>
  </si>
  <si>
    <t>Alt personal cu studii superioare - Inginer</t>
  </si>
  <si>
    <t>Alt personal cu studii superioare - Alte</t>
  </si>
  <si>
    <t>Alte specialităţi (specificați):</t>
  </si>
  <si>
    <t>normă parțială</t>
  </si>
  <si>
    <t>peste 65 ani</t>
  </si>
  <si>
    <t>DENTISTI TOTALI</t>
  </si>
  <si>
    <t>FARMACIST TOTAL</t>
  </si>
  <si>
    <t>XXXX</t>
  </si>
  <si>
    <t>Alt personal sanitar superior - Chimist</t>
  </si>
  <si>
    <t>Alt personal sanitar superior - Biolog</t>
  </si>
  <si>
    <t>Alt personal sanitar superior - Logoped</t>
  </si>
  <si>
    <t>Alt personal sanitar superior - Profesor CFM</t>
  </si>
  <si>
    <t>Alt personal sanitar superior - Psiholog</t>
  </si>
  <si>
    <t xml:space="preserve">Asistenti medicali cu studii superioare </t>
  </si>
  <si>
    <t>Vă rugăm să selectaţi numele medicului titular din listă</t>
  </si>
  <si>
    <t>Personal mediu sanitar</t>
  </si>
  <si>
    <t>Personal sanitar cu studii superioare</t>
  </si>
  <si>
    <t>Psihologie</t>
  </si>
  <si>
    <t>Psihiatrie pediatrică</t>
  </si>
  <si>
    <t xml:space="preserve">Recuperare
neuro-psiho- motorie
</t>
  </si>
  <si>
    <t>Obstetrică ginecologie</t>
  </si>
  <si>
    <t>Radiologie-imagistică medicală</t>
  </si>
  <si>
    <t>E-mail:</t>
  </si>
  <si>
    <t>Sediu secundar 1</t>
  </si>
  <si>
    <t>Sediu secundar 2</t>
  </si>
  <si>
    <t>Sediu</t>
  </si>
  <si>
    <t>3. Consultații și tratamente</t>
  </si>
  <si>
    <t>D. zaharat, nutriţie şi boli metabolice</t>
  </si>
  <si>
    <t>2. Program de lucru</t>
  </si>
  <si>
    <t>925034</t>
  </si>
  <si>
    <t>977178</t>
  </si>
  <si>
    <t>977563</t>
  </si>
  <si>
    <t>977274</t>
  </si>
  <si>
    <t>728282</t>
  </si>
  <si>
    <t>925717</t>
  </si>
  <si>
    <t>728602</t>
  </si>
  <si>
    <t>erdelyi_csaba@yahoo.com</t>
  </si>
  <si>
    <t>568384</t>
  </si>
  <si>
    <t>ama59@freemail.hu</t>
  </si>
  <si>
    <t>568472</t>
  </si>
  <si>
    <t>729244</t>
  </si>
  <si>
    <t>kovatsgiz@yahoo.com</t>
  </si>
  <si>
    <t>977596</t>
  </si>
  <si>
    <t>kovatsistvan@yahoo.com</t>
  </si>
  <si>
    <t>925694</t>
  </si>
  <si>
    <t>567646</t>
  </si>
  <si>
    <t>925067</t>
  </si>
  <si>
    <t>568415</t>
  </si>
  <si>
    <t>729340</t>
  </si>
  <si>
    <t>sido.rozalia@yahoo.com</t>
  </si>
  <si>
    <t>977602</t>
  </si>
  <si>
    <t>728217</t>
  </si>
  <si>
    <t>977530</t>
  </si>
  <si>
    <t>Szén Annamária</t>
  </si>
  <si>
    <t>0723-652732</t>
  </si>
  <si>
    <t>977186</t>
  </si>
  <si>
    <t>tatarmarta@yahoo.com</t>
  </si>
  <si>
    <t>925147</t>
  </si>
  <si>
    <t>567613</t>
  </si>
  <si>
    <t>567718</t>
  </si>
  <si>
    <t>topolnitchi.octavia@gmail.com</t>
  </si>
  <si>
    <t>568263</t>
  </si>
  <si>
    <t>728668</t>
  </si>
  <si>
    <t>Spec</t>
  </si>
  <si>
    <t>Vay Enikő</t>
  </si>
  <si>
    <t xml:space="preserve">normă întreagă </t>
  </si>
  <si>
    <t xml:space="preserve">normă parţială </t>
  </si>
  <si>
    <t>normă</t>
  </si>
  <si>
    <t>TOTAL PERSONAL (rând 02+34+35+36+37)</t>
  </si>
  <si>
    <t>Asistenţi, surori –  TOTAL         (rând 04 – 20)</t>
  </si>
  <si>
    <t>Megjegyzések a jelentés kitöltésére vonatkozóan</t>
  </si>
  <si>
    <t>Ügyvezető orvos:</t>
  </si>
  <si>
    <t>Rendelő:</t>
  </si>
  <si>
    <t>Postacím:</t>
  </si>
  <si>
    <t>Rendelő székhely</t>
  </si>
  <si>
    <t>Hétfő</t>
  </si>
  <si>
    <t>Kedd</t>
  </si>
  <si>
    <t>Szerda</t>
  </si>
  <si>
    <t>Csütörtök</t>
  </si>
  <si>
    <t>Péntek</t>
  </si>
  <si>
    <t>Szombat</t>
  </si>
  <si>
    <t>Vasárnap</t>
  </si>
  <si>
    <t>2. Heti munkaprogram</t>
  </si>
  <si>
    <t>Kovászna Megyei Közegészségügyi Igazgatóság</t>
  </si>
  <si>
    <t>Családnév és keresztnév</t>
  </si>
  <si>
    <t>Munkaidő</t>
  </si>
  <si>
    <t>Egészségügyi asszisztensek, nővérek</t>
  </si>
  <si>
    <t>Egyéb középfokú végzettségű személyzet</t>
  </si>
  <si>
    <t>teljes munkaidő</t>
  </si>
  <si>
    <t>részmunkaidő</t>
  </si>
  <si>
    <t>Fogász összesen</t>
  </si>
  <si>
    <t>rezidens</t>
  </si>
  <si>
    <t>igen</t>
  </si>
  <si>
    <t>nem</t>
  </si>
  <si>
    <t>ezer lej</t>
  </si>
  <si>
    <t>ÖSSZKÖLTSÉG</t>
  </si>
  <si>
    <t>Összesen</t>
  </si>
  <si>
    <t>amiből: közpénzek</t>
  </si>
  <si>
    <t>amiből:</t>
  </si>
  <si>
    <t>Otthonápolási orvosi szolgáltatások</t>
  </si>
  <si>
    <t>Adományok</t>
  </si>
  <si>
    <t>Folyó költségek</t>
  </si>
  <si>
    <t>Szakorvosi szolgáltatások</t>
  </si>
  <si>
    <t>Fogászati szolgáltatások</t>
  </si>
  <si>
    <t>Rehabilitációs egészségügyi  szolgáltatások</t>
  </si>
  <si>
    <t>Sürgősségi orvosi szolgáltatások</t>
  </si>
  <si>
    <t>Egészségügyi laboratóriumi szolgáltatások</t>
  </si>
  <si>
    <t xml:space="preserve">Összesen </t>
  </si>
  <si>
    <t>amiből: diagnosztikai imagisztika</t>
  </si>
  <si>
    <r>
      <rPr>
        <b/>
        <sz val="10"/>
        <color indexed="62"/>
        <rFont val="Calibri"/>
        <family val="2"/>
      </rPr>
      <t>Folyó költségek</t>
    </r>
    <r>
      <rPr>
        <sz val="10"/>
        <color indexed="62"/>
        <rFont val="Calibri"/>
        <family val="2"/>
      </rPr>
      <t xml:space="preserve"> (pl. orvosi fogyóanyag, fizetés, kabinet fenntartás stb.)</t>
    </r>
  </si>
  <si>
    <r>
      <rPr>
        <b/>
        <sz val="10"/>
        <color indexed="62"/>
        <rFont val="Calibri"/>
        <family val="2"/>
      </rPr>
      <t>A folyó költségek</t>
    </r>
    <r>
      <rPr>
        <sz val="10"/>
        <color indexed="62"/>
        <rFont val="Calibri"/>
        <family val="2"/>
      </rPr>
      <t xml:space="preserve"> (2. oszlop) finanszírozási források alapján</t>
    </r>
  </si>
  <si>
    <r>
      <rPr>
        <b/>
        <sz val="10"/>
        <color indexed="62"/>
        <rFont val="Calibri"/>
        <family val="2"/>
      </rPr>
      <t>Beruházási költségek</t>
    </r>
    <r>
      <rPr>
        <sz val="10"/>
        <color indexed="62"/>
        <rFont val="Calibri"/>
        <family val="2"/>
      </rPr>
      <t xml:space="preserve">  (pl. orvosi műszerek, szállítási eszközök vásárlása, épületjavítás, stb.)</t>
    </r>
  </si>
  <si>
    <r>
      <t>TOTAL PERSONAL (</t>
    </r>
    <r>
      <rPr>
        <sz val="10"/>
        <color indexed="8"/>
        <rFont val="Calibri"/>
        <family val="2"/>
      </rPr>
      <t>rând 02+34+35+36+37)</t>
    </r>
  </si>
  <si>
    <r>
      <t xml:space="preserve">Asistenţi, surori –  TOTAL         </t>
    </r>
    <r>
      <rPr>
        <b/>
        <sz val="10"/>
        <color indexed="8"/>
        <rFont val="Calibri"/>
        <family val="2"/>
      </rPr>
      <t>(</t>
    </r>
    <r>
      <rPr>
        <sz val="10"/>
        <color indexed="8"/>
        <rFont val="Calibri"/>
        <family val="2"/>
      </rPr>
      <t>rând 04 – 20)</t>
    </r>
  </si>
  <si>
    <t>Meghatározás</t>
  </si>
  <si>
    <t>Vizsgálatok</t>
  </si>
  <si>
    <t>Kezelések</t>
  </si>
  <si>
    <t>Felnőttek - 15 év felett</t>
  </si>
  <si>
    <t>Gyerekek       0 - 14 év</t>
  </si>
  <si>
    <t>amiből: egy év alatti</t>
  </si>
  <si>
    <t xml:space="preserve">Kardiológia
</t>
  </si>
  <si>
    <t>Gyermek-pszichiátria</t>
  </si>
  <si>
    <t>Homeo-pátia</t>
  </si>
  <si>
    <t>Endo-krinológia</t>
  </si>
  <si>
    <t>Gasztro-enterológia</t>
  </si>
  <si>
    <t>Munka-orvostan</t>
  </si>
  <si>
    <t>Sport-orvoslás</t>
  </si>
  <si>
    <t xml:space="preserve"> Ortopédia és traumatológia
</t>
  </si>
  <si>
    <t>Gyermek-gyógyászat</t>
  </si>
  <si>
    <t>Pszichológia</t>
  </si>
  <si>
    <t>Tüdő-gyógyászat</t>
  </si>
  <si>
    <t>Reumato-lógia</t>
  </si>
  <si>
    <t>Fogorvoslás</t>
  </si>
  <si>
    <t>Egyéb szakok:</t>
  </si>
  <si>
    <t xml:space="preserve">Neuro-pszicho-motoros rehabilitáció </t>
  </si>
  <si>
    <r>
      <t>(</t>
    </r>
    <r>
      <rPr>
        <b/>
        <i/>
        <sz val="10"/>
        <color indexed="23"/>
        <rFont val="Calibri"/>
        <family val="2"/>
      </rPr>
      <t>igen</t>
    </r>
    <r>
      <rPr>
        <i/>
        <sz val="10"/>
        <color indexed="23"/>
        <rFont val="Calibri"/>
        <family val="2"/>
      </rPr>
      <t xml:space="preserve"> vagy </t>
    </r>
    <r>
      <rPr>
        <b/>
        <i/>
        <sz val="10"/>
        <color indexed="23"/>
        <rFont val="Calibri"/>
        <family val="2"/>
      </rPr>
      <t>nem</t>
    </r>
    <r>
      <rPr>
        <i/>
        <sz val="10"/>
        <color indexed="23"/>
        <rFont val="Calibri"/>
        <family val="2"/>
      </rPr>
      <t>)</t>
    </r>
  </si>
  <si>
    <t>CT</t>
  </si>
  <si>
    <t>Sterilizálási eszközök</t>
  </si>
  <si>
    <t>Echográf</t>
  </si>
  <si>
    <t>Röntgengép</t>
  </si>
  <si>
    <t>röntgen-vizsgálatok</t>
  </si>
  <si>
    <t>ultrahang-vizsgálatok</t>
  </si>
  <si>
    <t>endoszkópiai vizsgálatok</t>
  </si>
  <si>
    <t xml:space="preserve">MRI </t>
  </si>
  <si>
    <t>5. Különféle tevékenységek (összesen …..)</t>
  </si>
  <si>
    <t>6. Alkalmazott egészségügyi személyzet</t>
  </si>
  <si>
    <t>4. Felszereltség*</t>
  </si>
  <si>
    <t>Laboratóriumi eszközök</t>
  </si>
  <si>
    <t>EKG</t>
  </si>
  <si>
    <t>laboratóriumi vizsgálatok</t>
  </si>
  <si>
    <t xml:space="preserve">E.K.G. </t>
  </si>
  <si>
    <r>
      <t>*</t>
    </r>
    <r>
      <rPr>
        <b/>
        <sz val="11"/>
        <color indexed="10"/>
        <rFont val="Calibri"/>
        <family val="2"/>
      </rPr>
      <t>X</t>
    </r>
    <r>
      <rPr>
        <sz val="11"/>
        <color indexed="10"/>
        <rFont val="Calibri"/>
        <family val="2"/>
      </rPr>
      <t xml:space="preserve"> -el töltik ki ahol szükséges</t>
    </r>
  </si>
  <si>
    <t>Egészségbiztosító Alapból</t>
  </si>
  <si>
    <t>Saját költségek</t>
  </si>
  <si>
    <t>Személyzet kategória</t>
  </si>
  <si>
    <t>3. Vizsgálatok és kezelések megoszlása</t>
  </si>
  <si>
    <t>1. munkapont</t>
  </si>
  <si>
    <t>2. munkapont</t>
  </si>
  <si>
    <t>Rendelő alapnyilvántartási szám:</t>
  </si>
  <si>
    <t xml:space="preserve">A megyei adatok összesítéséhez fontos, hogy a munkalapok szerkezete azonos legyen. Ezért munkalapon csak az átszínezett cellákba lehet adatot bevinni. Egyes cellák adatait csak egy legördülő lista elemei közül választhatja ki, ezek ki vannak színezve. Ha egy ilyen cellára kattint, a cella jobb oldalán megjelenő nyílra kattintva gördítheti le a listát. Más kijelölt cellába a billentyűzetről vihet be adatokat
Ahol szükséges, a program automatikusan elvégzi a megfelelő összesítéseket. Ezek a cellák nem módosíthatóak.
Ugyancsak nem módosítható a munkafüzet szerkezete sem.
</t>
  </si>
  <si>
    <r>
      <t xml:space="preserve">A jelentés öt munkalapot tartalmaz </t>
    </r>
    <r>
      <rPr>
        <b/>
        <i/>
        <sz val="11"/>
        <rFont val="Calibri"/>
        <family val="2"/>
      </rPr>
      <t>Program, Tevékenység, Felszereltség, Személyzet</t>
    </r>
    <r>
      <rPr>
        <i/>
        <sz val="11"/>
        <rFont val="Calibri"/>
        <family val="2"/>
      </rPr>
      <t xml:space="preserve"> és </t>
    </r>
    <r>
      <rPr>
        <b/>
        <i/>
        <sz val="11"/>
        <rFont val="Calibri"/>
        <family val="2"/>
      </rPr>
      <t>Költségvetés</t>
    </r>
    <r>
      <rPr>
        <i/>
        <sz val="11"/>
        <rFont val="Calibri"/>
        <family val="2"/>
      </rPr>
      <t xml:space="preserve"> amelyet a képernyő alján levő munkalapfülre kattintva tud megnyítni. 
A </t>
    </r>
    <r>
      <rPr>
        <b/>
        <i/>
        <sz val="11"/>
        <rFont val="Calibri"/>
        <family val="2"/>
      </rPr>
      <t>Program</t>
    </r>
    <r>
      <rPr>
        <i/>
        <sz val="11"/>
        <rFont val="Calibri"/>
        <family val="2"/>
      </rPr>
      <t xml:space="preserve"> munkalapon tölti ki a rendelőre vonatkozó adatokat: rákattint az ügyvezető címke utáni B3 cellára és a legördülő listából kiválasztja a nevét. A többi adat automatikusan beíródik. </t>
    </r>
  </si>
  <si>
    <t>Kérjük az ügyvezető orvos nevét a listából  kiválasztani</t>
  </si>
  <si>
    <t>A könnyebb kapcsolattartás érdekében kérjük kitölteni</t>
  </si>
  <si>
    <t>zile itm</t>
  </si>
  <si>
    <t xml:space="preserve">betegnapok </t>
  </si>
  <si>
    <t>dr.andras_praxis@yahoo.com</t>
  </si>
  <si>
    <t>bencze.sarolta@gmail.com</t>
  </si>
  <si>
    <t>juditdeme13@yahoo.com</t>
  </si>
  <si>
    <t>0744-383743</t>
  </si>
  <si>
    <t>lavinia10m@yahoo.com</t>
  </si>
  <si>
    <t>Kinda Krisztina</t>
  </si>
  <si>
    <t>T02080</t>
  </si>
  <si>
    <t>Cabinet medical de specialitate neurologie "dr.Kinda Krisztina"</t>
  </si>
  <si>
    <t>0740-457121</t>
  </si>
  <si>
    <t>Már Elisabeta</t>
  </si>
  <si>
    <t>T02064</t>
  </si>
  <si>
    <t>Cabinet medical de specialitate obstetrică-ginecologie "dr.Már"</t>
  </si>
  <si>
    <t>0267-346058</t>
  </si>
  <si>
    <t>erzsebetmar@yahoo.com</t>
  </si>
  <si>
    <t>szabo_rodica@yahoo.com</t>
  </si>
  <si>
    <t>gveniko@gmail.com</t>
  </si>
  <si>
    <t>CodCab</t>
  </si>
  <si>
    <t>Numele</t>
  </si>
  <si>
    <t>CategSpec</t>
  </si>
  <si>
    <t>Norma</t>
  </si>
  <si>
    <t>0267-352723</t>
  </si>
  <si>
    <t>Ercse Ferenc</t>
  </si>
  <si>
    <t>T02337</t>
  </si>
  <si>
    <t>Cabinet medical de specialitate psihiatrie dr.Ercse Ferenc</t>
  </si>
  <si>
    <t>ercsefer@gmail.com</t>
  </si>
  <si>
    <t>0367-800686</t>
  </si>
  <si>
    <t>krisztinakinda@yahoo.com</t>
  </si>
  <si>
    <t>Ráduly Enikő</t>
  </si>
  <si>
    <t>0267-375086</t>
  </si>
  <si>
    <t>Szántó András</t>
  </si>
  <si>
    <t>0745-758081</t>
  </si>
  <si>
    <t>tronar_erzsebet@yahoo.com</t>
  </si>
  <si>
    <t>annamaria.szen@gmail.com</t>
  </si>
  <si>
    <t>Téglás Ágnes</t>
  </si>
  <si>
    <t>T02312</t>
  </si>
  <si>
    <t>Cabinet medical de specialitate neurologie dr.Téglás</t>
  </si>
  <si>
    <t>dr.agnes.teglas@gmail.com</t>
  </si>
  <si>
    <t>0729-152094</t>
  </si>
  <si>
    <t>Cabinet medical de psihiatrie "Dr. Biró"</t>
  </si>
  <si>
    <t>925122</t>
  </si>
  <si>
    <t>0267 340081</t>
  </si>
  <si>
    <t>ivacsonzsofia@gmail.com</t>
  </si>
  <si>
    <t>0267-313717</t>
  </si>
  <si>
    <t>zsuzsalozsadi@yahoo.com</t>
  </si>
  <si>
    <t>Máthé Zsolt</t>
  </si>
  <si>
    <t>T02425</t>
  </si>
  <si>
    <t>Cabinet medical gastroenterologie Dr. Máthé</t>
  </si>
  <si>
    <t>mathezs@yahoo.com</t>
  </si>
  <si>
    <t>Neagu Carmen</t>
  </si>
  <si>
    <t>Cabinet medical de pediatrie dr. Szén Annamária</t>
  </si>
  <si>
    <t>3. munkapont</t>
  </si>
  <si>
    <t>Deák Brigitta</t>
  </si>
  <si>
    <t>925758</t>
  </si>
  <si>
    <t>0267-378538</t>
  </si>
  <si>
    <t>drdeakbrigitta@gmail.com</t>
  </si>
  <si>
    <t>Balázsi Levente - Sándor</t>
  </si>
  <si>
    <t>T02587</t>
  </si>
  <si>
    <t>Cabinet medical de chirurgie dr. Balázsi Levente</t>
  </si>
  <si>
    <t>0745-163452</t>
  </si>
  <si>
    <t>balazsi_levente@yahoo.com</t>
  </si>
  <si>
    <t>andimedsrl@yahoo.com</t>
  </si>
  <si>
    <t>Cabinet medical de pediatrie - cardiologie dr. Szántó András</t>
  </si>
  <si>
    <t>tghizela@yahoo.com</t>
  </si>
  <si>
    <t>CODB</t>
  </si>
  <si>
    <t>CAUZA</t>
  </si>
  <si>
    <t>CIM 10</t>
  </si>
  <si>
    <t>A00</t>
  </si>
  <si>
    <t>A01.0</t>
  </si>
  <si>
    <t>A01.1-A01.4</t>
  </si>
  <si>
    <t>A02</t>
  </si>
  <si>
    <t>A03</t>
  </si>
  <si>
    <t>A04</t>
  </si>
  <si>
    <t>A05.1</t>
  </si>
  <si>
    <t>A06</t>
  </si>
  <si>
    <t>A08</t>
  </si>
  <si>
    <t>A09</t>
  </si>
  <si>
    <t>A15-A16</t>
  </si>
  <si>
    <t>A17</t>
  </si>
  <si>
    <t>A18</t>
  </si>
  <si>
    <t>A19</t>
  </si>
  <si>
    <t>A22</t>
  </si>
  <si>
    <t>A23</t>
  </si>
  <si>
    <t>A27</t>
  </si>
  <si>
    <t>A30</t>
  </si>
  <si>
    <t>A33</t>
  </si>
  <si>
    <t>A34</t>
  </si>
  <si>
    <t>A35</t>
  </si>
  <si>
    <t>A36</t>
  </si>
  <si>
    <t>A37</t>
  </si>
  <si>
    <t>A38</t>
  </si>
  <si>
    <t>A39</t>
  </si>
  <si>
    <t>A46</t>
  </si>
  <si>
    <t>A30-A49</t>
  </si>
  <si>
    <t>A50</t>
  </si>
  <si>
    <t>A51</t>
  </si>
  <si>
    <t>A52</t>
  </si>
  <si>
    <t>A53</t>
  </si>
  <si>
    <t>A54</t>
  </si>
  <si>
    <t>A57</t>
  </si>
  <si>
    <t>A59</t>
  </si>
  <si>
    <t>A71</t>
  </si>
  <si>
    <t>A75.0</t>
  </si>
  <si>
    <t>A75.1</t>
  </si>
  <si>
    <t>A80</t>
  </si>
  <si>
    <t>A82</t>
  </si>
  <si>
    <t>B01</t>
  </si>
  <si>
    <t>B02</t>
  </si>
  <si>
    <t>B05</t>
  </si>
  <si>
    <t>B06</t>
  </si>
  <si>
    <t>B15</t>
  </si>
  <si>
    <t>B16</t>
  </si>
  <si>
    <t>B17-B19</t>
  </si>
  <si>
    <t>B20</t>
  </si>
  <si>
    <t>B21</t>
  </si>
  <si>
    <t>B22</t>
  </si>
  <si>
    <t>B23</t>
  </si>
  <si>
    <t>B24</t>
  </si>
  <si>
    <t>B26</t>
  </si>
  <si>
    <t>B27</t>
  </si>
  <si>
    <t>B35</t>
  </si>
  <si>
    <t>B37</t>
  </si>
  <si>
    <t>B35-B49</t>
  </si>
  <si>
    <t>B50-B54</t>
  </si>
  <si>
    <t>B58</t>
  </si>
  <si>
    <t>B67</t>
  </si>
  <si>
    <t>B68</t>
  </si>
  <si>
    <t>B75</t>
  </si>
  <si>
    <t>B77</t>
  </si>
  <si>
    <t>B80</t>
  </si>
  <si>
    <t>B86</t>
  </si>
  <si>
    <t>B85-B89</t>
  </si>
  <si>
    <t>B99</t>
  </si>
  <si>
    <t>C00</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</si>
  <si>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</si>
  <si>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</si>
  <si>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</si>
  <si>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</si>
  <si>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</si>
  <si>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</si>
  <si>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</si>
  <si>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</si>
  <si>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</si>
  <si>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</si>
  <si>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</si>
  <si>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</si>
  <si>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</si>
  <si>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</si>
  <si>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</si>
  <si>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</si>
  <si>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</si>
  <si>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</si>
  <si>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</si>
  <si>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</si>
  <si>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</si>
  <si>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</si>
  <si>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</si>
  <si>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</si>
  <si>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</si>
  <si>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</si>
  <si>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C30</t>
  </si>
  <si>
    <t>C31</t>
  </si>
  <si>
    <t>C32</t>
  </si>
  <si>
    <t>C33</t>
  </si>
  <si>
    <t>C34</t>
  </si>
  <si>
    <t>C37</t>
  </si>
  <si>
    <t>C38</t>
  </si>
  <si>
    <t>C39</t>
  </si>
  <si>
    <t>C40</t>
  </si>
  <si>
    <t>C41</t>
  </si>
  <si>
    <t>C43</t>
  </si>
  <si>
    <t>C44</t>
  </si>
  <si>
    <t>C45</t>
  </si>
  <si>
    <t>C46</t>
  </si>
  <si>
    <t>C47</t>
  </si>
  <si>
    <t>C48</t>
  </si>
  <si>
    <t>C49</t>
  </si>
  <si>
    <t>C50</t>
  </si>
  <si>
    <t>C51</t>
  </si>
  <si>
    <t>C52</t>
  </si>
  <si>
    <t>C53</t>
  </si>
  <si>
    <t>C54</t>
  </si>
  <si>
    <t>C55</t>
  </si>
  <si>
    <t>C56</t>
  </si>
  <si>
    <t>C57</t>
  </si>
  <si>
    <t>C58</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</si>
  <si>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</si>
  <si>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</si>
  <si>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</si>
  <si>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</si>
  <si>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</si>
  <si>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</si>
  <si>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</si>
  <si>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</si>
  <si>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</si>
  <si>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</si>
  <si>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</si>
  <si>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</si>
  <si>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</si>
  <si>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</si>
  <si>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</si>
  <si>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</si>
  <si>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</si>
  <si>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</si>
  <si>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</si>
  <si>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</si>
  <si>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</si>
  <si>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</si>
  <si>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</si>
  <si>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</si>
  <si>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</si>
  <si>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</si>
  <si>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C88</t>
  </si>
  <si>
    <t>C90</t>
  </si>
  <si>
    <t>C91</t>
  </si>
  <si>
    <t>C92</t>
  </si>
  <si>
    <t>C93</t>
  </si>
  <si>
    <t>C94</t>
  </si>
  <si>
    <t>C95</t>
  </si>
  <si>
    <t>C96</t>
  </si>
  <si>
    <t>C97</t>
  </si>
  <si>
    <t>D00</t>
  </si>
  <si>
    <t>D01</t>
  </si>
  <si>
    <t>D02</t>
  </si>
  <si>
    <t>D03</t>
  </si>
  <si>
    <t>D04</t>
  </si>
  <si>
    <t>D05</t>
  </si>
  <si>
    <t>D06</t>
  </si>
  <si>
    <t>D07</t>
  </si>
  <si>
    <t>D09</t>
  </si>
  <si>
    <t>D13</t>
  </si>
  <si>
    <t>D14</t>
  </si>
  <si>
    <t>D15</t>
  </si>
  <si>
    <t>D16</t>
  </si>
  <si>
    <t>D17</t>
  </si>
  <si>
    <t>D18</t>
  </si>
  <si>
    <t>D22-D23</t>
  </si>
  <si>
    <t>D24</t>
  </si>
  <si>
    <t>D25</t>
  </si>
  <si>
    <t>D26</t>
  </si>
  <si>
    <t>D27</t>
  </si>
  <si>
    <t>D28</t>
  </si>
  <si>
    <t>D30</t>
  </si>
  <si>
    <t>D32;D33</t>
  </si>
  <si>
    <t>D34;D35</t>
  </si>
  <si>
    <t>D37</t>
  </si>
  <si>
    <t>D38</t>
  </si>
  <si>
    <t>D39</t>
  </si>
  <si>
    <t>D40</t>
  </si>
  <si>
    <t>D41</t>
  </si>
  <si>
    <t>D43</t>
  </si>
  <si>
    <t>D44</t>
  </si>
  <si>
    <t>D45</t>
  </si>
  <si>
    <t>D47</t>
  </si>
  <si>
    <t>D48</t>
  </si>
  <si>
    <t>D50</t>
  </si>
  <si>
    <t>D51</t>
  </si>
  <si>
    <t>D52</t>
  </si>
  <si>
    <t>D53</t>
  </si>
  <si>
    <t>D55</t>
  </si>
  <si>
    <t>D56</t>
  </si>
  <si>
    <t>D57</t>
  </si>
  <si>
    <t>D58</t>
  </si>
  <si>
    <t>D59</t>
  </si>
  <si>
    <t>D60</t>
  </si>
  <si>
    <t>D61</t>
  </si>
  <si>
    <t>D62</t>
  </si>
  <si>
    <t>D64</t>
  </si>
  <si>
    <t>D65</t>
  </si>
  <si>
    <t>D66</t>
  </si>
  <si>
    <t>D67</t>
  </si>
  <si>
    <t>D68</t>
  </si>
  <si>
    <t>D69</t>
  </si>
  <si>
    <t>D70</t>
  </si>
  <si>
    <t>D71</t>
  </si>
  <si>
    <t>D72</t>
  </si>
  <si>
    <t>D73</t>
  </si>
  <si>
    <t>D75</t>
  </si>
  <si>
    <t>D76</t>
  </si>
  <si>
    <t>D80</t>
  </si>
  <si>
    <t>D81</t>
  </si>
  <si>
    <t>D82</t>
  </si>
  <si>
    <t>D83</t>
  </si>
  <si>
    <t>D84</t>
  </si>
  <si>
    <t>D86</t>
  </si>
  <si>
    <t>D89</t>
  </si>
  <si>
    <t>E00</t>
  </si>
  <si>
    <t>E01</t>
  </si>
  <si>
    <t>E02</t>
  </si>
  <si>
    <t>E04</t>
  </si>
  <si>
    <t>E05</t>
  </si>
  <si>
    <t>E06</t>
  </si>
  <si>
    <t>E07</t>
  </si>
  <si>
    <t>E10</t>
  </si>
  <si>
    <t>E11</t>
  </si>
  <si>
    <t>E12</t>
  </si>
  <si>
    <t>E13</t>
  </si>
  <si>
    <t>E14</t>
  </si>
  <si>
    <t>E15</t>
  </si>
  <si>
    <t>E16</t>
  </si>
  <si>
    <t>E20</t>
  </si>
  <si>
    <t>E21</t>
  </si>
  <si>
    <t>E22</t>
  </si>
  <si>
    <t>E23</t>
  </si>
  <si>
    <t>E24</t>
  </si>
  <si>
    <t>E25</t>
  </si>
  <si>
    <t>E26</t>
  </si>
  <si>
    <t>E27</t>
  </si>
  <si>
    <t>E28</t>
  </si>
  <si>
    <t>E29</t>
  </si>
  <si>
    <t>E30</t>
  </si>
  <si>
    <t>E31</t>
  </si>
  <si>
    <t>E32</t>
  </si>
  <si>
    <t>E34</t>
  </si>
  <si>
    <t>E43</t>
  </si>
  <si>
    <t>E44</t>
  </si>
  <si>
    <t>E45</t>
  </si>
  <si>
    <t>E46</t>
  </si>
  <si>
    <t>E50</t>
  </si>
  <si>
    <t>E51</t>
  </si>
  <si>
    <t>E52</t>
  </si>
  <si>
    <t>E53</t>
  </si>
  <si>
    <t>E54</t>
  </si>
  <si>
    <t>E55.0</t>
  </si>
  <si>
    <t>E55.1-E55.9</t>
  </si>
  <si>
    <t>E56</t>
  </si>
  <si>
    <t>E58</t>
  </si>
  <si>
    <t>E59</t>
  </si>
  <si>
    <t>E60</t>
  </si>
  <si>
    <t>E61</t>
  </si>
  <si>
    <t>E63</t>
  </si>
  <si>
    <t>E66</t>
  </si>
  <si>
    <t>E65;E66;E67</t>
  </si>
  <si>
    <t>E70.0</t>
  </si>
  <si>
    <t>E70.1-E70.9</t>
  </si>
  <si>
    <t>E72</t>
  </si>
  <si>
    <t>E73</t>
  </si>
  <si>
    <t>E74</t>
  </si>
  <si>
    <t>E75</t>
  </si>
  <si>
    <t>E76</t>
  </si>
  <si>
    <t>E77</t>
  </si>
  <si>
    <t>E78</t>
  </si>
  <si>
    <t>E79</t>
  </si>
  <si>
    <t>E80</t>
  </si>
  <si>
    <t>E83</t>
  </si>
  <si>
    <t>E84</t>
  </si>
  <si>
    <t>E85</t>
  </si>
  <si>
    <t>E86</t>
  </si>
  <si>
    <t>E87</t>
  </si>
  <si>
    <t>E88</t>
  </si>
  <si>
    <t>E89</t>
  </si>
  <si>
    <t>F01</t>
  </si>
  <si>
    <t>F03</t>
  </si>
  <si>
    <t>F04</t>
  </si>
  <si>
    <t>F05</t>
  </si>
  <si>
    <t>F06</t>
  </si>
  <si>
    <t>F07</t>
  </si>
  <si>
    <t>F09</t>
  </si>
  <si>
    <t>F10</t>
  </si>
  <si>
    <t>F13</t>
  </si>
  <si>
    <t>F15</t>
  </si>
  <si>
    <t>F17</t>
  </si>
  <si>
    <t>F18</t>
  </si>
  <si>
    <t>F20</t>
  </si>
  <si>
    <t>F21</t>
  </si>
  <si>
    <t>F22</t>
  </si>
  <si>
    <t>F23</t>
  </si>
  <si>
    <t>F24</t>
  </si>
  <si>
    <t>F25</t>
  </si>
  <si>
    <t>F28;F29</t>
  </si>
  <si>
    <t>F30</t>
  </si>
  <si>
    <t>F31</t>
  </si>
  <si>
    <t>F32;F33</t>
  </si>
  <si>
    <t>F34</t>
  </si>
  <si>
    <t>F38</t>
  </si>
  <si>
    <t>F39</t>
  </si>
  <si>
    <t>F40;F41</t>
  </si>
  <si>
    <t>F42</t>
  </si>
  <si>
    <t>F43</t>
  </si>
  <si>
    <t>F44</t>
  </si>
  <si>
    <t>F45</t>
  </si>
  <si>
    <t>F48</t>
  </si>
  <si>
    <t>F50</t>
  </si>
  <si>
    <t>F51</t>
  </si>
  <si>
    <t>F52</t>
  </si>
  <si>
    <t>F53</t>
  </si>
  <si>
    <t>F54</t>
  </si>
  <si>
    <t>F55</t>
  </si>
  <si>
    <t>F59</t>
  </si>
  <si>
    <t>F60-F63</t>
  </si>
  <si>
    <t>F64;F65</t>
  </si>
  <si>
    <t>F66</t>
  </si>
  <si>
    <t>F63;F68</t>
  </si>
  <si>
    <t>F70</t>
  </si>
  <si>
    <t>F71</t>
  </si>
  <si>
    <t>F72</t>
  </si>
  <si>
    <t>F73</t>
  </si>
  <si>
    <t>F78;F79</t>
  </si>
  <si>
    <t>F80;F81</t>
  </si>
  <si>
    <t>F82</t>
  </si>
  <si>
    <t>F83;F88;F89</t>
  </si>
  <si>
    <t>F90</t>
  </si>
  <si>
    <t>F91;F92</t>
  </si>
  <si>
    <t>F93</t>
  </si>
  <si>
    <t>F94</t>
  </si>
  <si>
    <t>F95;F98</t>
  </si>
  <si>
    <t>F99</t>
  </si>
  <si>
    <t>G00</t>
  </si>
  <si>
    <t>G03</t>
  </si>
  <si>
    <t>G04</t>
  </si>
  <si>
    <t>G06</t>
  </si>
  <si>
    <t>G08</t>
  </si>
  <si>
    <t>G10</t>
  </si>
  <si>
    <t>G11</t>
  </si>
  <si>
    <t>G12</t>
  </si>
  <si>
    <t>G20</t>
  </si>
  <si>
    <t>G21</t>
  </si>
  <si>
    <t>G23</t>
  </si>
  <si>
    <t>G24;G25</t>
  </si>
  <si>
    <t>G30</t>
  </si>
  <si>
    <t>G31</t>
  </si>
  <si>
    <t>G35</t>
  </si>
  <si>
    <t>G36</t>
  </si>
  <si>
    <t>G37</t>
  </si>
  <si>
    <t>G40</t>
  </si>
  <si>
    <t>G41</t>
  </si>
  <si>
    <t>G43-G44</t>
  </si>
  <si>
    <t>G45</t>
  </si>
  <si>
    <t>G47</t>
  </si>
  <si>
    <t>G50-G52</t>
  </si>
  <si>
    <t>G54</t>
  </si>
  <si>
    <t>G56-G58</t>
  </si>
  <si>
    <t>G60</t>
  </si>
  <si>
    <t>G61</t>
  </si>
  <si>
    <t>G62</t>
  </si>
  <si>
    <t>G64</t>
  </si>
  <si>
    <t>G70</t>
  </si>
  <si>
    <t>G71</t>
  </si>
  <si>
    <t>G72</t>
  </si>
  <si>
    <t>G80</t>
  </si>
  <si>
    <t>G81</t>
  </si>
  <si>
    <t>G82</t>
  </si>
  <si>
    <t>G83</t>
  </si>
  <si>
    <t>G90</t>
  </si>
  <si>
    <t>G91</t>
  </si>
  <si>
    <t>G92;G93</t>
  </si>
  <si>
    <t>G95</t>
  </si>
  <si>
    <t>G96;G98</t>
  </si>
  <si>
    <t>G97</t>
  </si>
  <si>
    <t>H00</t>
  </si>
  <si>
    <t>H02</t>
  </si>
  <si>
    <t>H04</t>
  </si>
  <si>
    <t>H05</t>
  </si>
  <si>
    <t>H10</t>
  </si>
  <si>
    <t>H11</t>
  </si>
  <si>
    <t>H15</t>
  </si>
  <si>
    <t>H16</t>
  </si>
  <si>
    <t>H17;H18</t>
  </si>
  <si>
    <t>H20</t>
  </si>
  <si>
    <t>H21</t>
  </si>
  <si>
    <t>H25</t>
  </si>
  <si>
    <t>H26</t>
  </si>
  <si>
    <t>H27</t>
  </si>
  <si>
    <t>H30;H31</t>
  </si>
  <si>
    <t>H33</t>
  </si>
  <si>
    <t>din H34;H35</t>
  </si>
  <si>
    <t>H40</t>
  </si>
  <si>
    <t>H43</t>
  </si>
  <si>
    <t>H44</t>
  </si>
  <si>
    <t>H46</t>
  </si>
  <si>
    <t>H47</t>
  </si>
  <si>
    <t>H49;H50</t>
  </si>
  <si>
    <t>H51</t>
  </si>
  <si>
    <t>H52</t>
  </si>
  <si>
    <t>H53</t>
  </si>
  <si>
    <t>H54</t>
  </si>
  <si>
    <t>H55</t>
  </si>
  <si>
    <t>H57</t>
  </si>
  <si>
    <t>H59</t>
  </si>
  <si>
    <t>H60</t>
  </si>
  <si>
    <t>H61</t>
  </si>
  <si>
    <t>H65</t>
  </si>
  <si>
    <t>H66</t>
  </si>
  <si>
    <t>H68-H69</t>
  </si>
  <si>
    <t>H70</t>
  </si>
  <si>
    <t>H71</t>
  </si>
  <si>
    <t>H72-H73</t>
  </si>
  <si>
    <t>H74</t>
  </si>
  <si>
    <t>H80</t>
  </si>
  <si>
    <t>H81</t>
  </si>
  <si>
    <t>H83</t>
  </si>
  <si>
    <t>H90</t>
  </si>
  <si>
    <t>H91</t>
  </si>
  <si>
    <t>H92</t>
  </si>
  <si>
    <t>H93</t>
  </si>
  <si>
    <t>H95</t>
  </si>
  <si>
    <t>I00</t>
  </si>
  <si>
    <t>I01</t>
  </si>
  <si>
    <t>I02</t>
  </si>
  <si>
    <t>I05</t>
  </si>
  <si>
    <t>I06</t>
  </si>
  <si>
    <t>I07</t>
  </si>
  <si>
    <t>I08</t>
  </si>
  <si>
    <t>I09</t>
  </si>
  <si>
    <t>I10</t>
  </si>
  <si>
    <t>I11</t>
  </si>
  <si>
    <t>I12</t>
  </si>
  <si>
    <t>I13</t>
  </si>
  <si>
    <t>I15</t>
  </si>
  <si>
    <t>I20</t>
  </si>
  <si>
    <t>I21</t>
  </si>
  <si>
    <t>I22</t>
  </si>
  <si>
    <t>I23;I24</t>
  </si>
  <si>
    <t>I25</t>
  </si>
  <si>
    <t>I26</t>
  </si>
  <si>
    <t>I27.0-I27.8</t>
  </si>
  <si>
    <t>I27.9</t>
  </si>
  <si>
    <t>I28</t>
  </si>
  <si>
    <t>I30</t>
  </si>
  <si>
    <t>I31</t>
  </si>
  <si>
    <t>I33</t>
  </si>
  <si>
    <t>I34</t>
  </si>
  <si>
    <t>I35</t>
  </si>
  <si>
    <t>I36</t>
  </si>
  <si>
    <t>I37</t>
  </si>
  <si>
    <t>I38</t>
  </si>
  <si>
    <t>I40</t>
  </si>
  <si>
    <t>I42</t>
  </si>
  <si>
    <t>I60</t>
  </si>
  <si>
    <t>I61-I62</t>
  </si>
  <si>
    <t>I63</t>
  </si>
  <si>
    <t>I64</t>
  </si>
  <si>
    <t>I65-I67</t>
  </si>
  <si>
    <t>I70</t>
  </si>
  <si>
    <t>I71</t>
  </si>
  <si>
    <t>I72</t>
  </si>
  <si>
    <t>I73</t>
  </si>
  <si>
    <t>I74</t>
  </si>
  <si>
    <t>I77</t>
  </si>
  <si>
    <t>I78</t>
  </si>
  <si>
    <t>I80</t>
  </si>
  <si>
    <t>I82</t>
  </si>
  <si>
    <t>I83</t>
  </si>
  <si>
    <t>I84</t>
  </si>
  <si>
    <t>I85;I87</t>
  </si>
  <si>
    <t>I88</t>
  </si>
  <si>
    <t>I95</t>
  </si>
  <si>
    <t>I97</t>
  </si>
  <si>
    <t>I99</t>
  </si>
  <si>
    <t>J00</t>
  </si>
  <si>
    <t>J01</t>
  </si>
  <si>
    <t>J02-J03</t>
  </si>
  <si>
    <t>J04</t>
  </si>
  <si>
    <t>J05</t>
  </si>
  <si>
    <t>J06</t>
  </si>
  <si>
    <t>J10</t>
  </si>
  <si>
    <t>J11</t>
  </si>
  <si>
    <t>J12</t>
  </si>
  <si>
    <t>J13</t>
  </si>
  <si>
    <t>J14</t>
  </si>
  <si>
    <t>J15</t>
  </si>
  <si>
    <t>J16</t>
  </si>
  <si>
    <t>J18</t>
  </si>
  <si>
    <t>J20-J21</t>
  </si>
  <si>
    <t>J22</t>
  </si>
  <si>
    <t>J30</t>
  </si>
  <si>
    <t>J31</t>
  </si>
  <si>
    <t>J32</t>
  </si>
  <si>
    <t>J35</t>
  </si>
  <si>
    <t>J36</t>
  </si>
  <si>
    <t>J37</t>
  </si>
  <si>
    <t>J38</t>
  </si>
  <si>
    <t>J40</t>
  </si>
  <si>
    <t>J41</t>
  </si>
  <si>
    <t>J42</t>
  </si>
  <si>
    <t>J43</t>
  </si>
  <si>
    <t>J44</t>
  </si>
  <si>
    <t>J45-J46</t>
  </si>
  <si>
    <t>J47</t>
  </si>
  <si>
    <t>J60</t>
  </si>
  <si>
    <t>J61</t>
  </si>
  <si>
    <t>J62</t>
  </si>
  <si>
    <t>J63;J64</t>
  </si>
  <si>
    <t>J65</t>
  </si>
  <si>
    <t>J66</t>
  </si>
  <si>
    <t>J81</t>
  </si>
  <si>
    <t>J85-J86</t>
  </si>
  <si>
    <t>J93</t>
  </si>
  <si>
    <t>J90;J92;J94</t>
  </si>
  <si>
    <t>J95</t>
  </si>
  <si>
    <t>J98</t>
  </si>
  <si>
    <t>K00</t>
  </si>
  <si>
    <t>K02</t>
  </si>
  <si>
    <t>K03</t>
  </si>
  <si>
    <t>K04-K06</t>
  </si>
  <si>
    <t>K07</t>
  </si>
  <si>
    <t>K10</t>
  </si>
  <si>
    <t>K11</t>
  </si>
  <si>
    <t>K12</t>
  </si>
  <si>
    <t>K13</t>
  </si>
  <si>
    <t>K14</t>
  </si>
  <si>
    <t>K20</t>
  </si>
  <si>
    <t>K21;K22</t>
  </si>
  <si>
    <t>K25</t>
  </si>
  <si>
    <t>K26</t>
  </si>
  <si>
    <t>K27</t>
  </si>
  <si>
    <t>K28</t>
  </si>
  <si>
    <t>K29</t>
  </si>
  <si>
    <t>K30</t>
  </si>
  <si>
    <t>K31</t>
  </si>
  <si>
    <t>K35</t>
  </si>
  <si>
    <t>K36-K38</t>
  </si>
  <si>
    <t>K40</t>
  </si>
  <si>
    <t>K44</t>
  </si>
  <si>
    <t>K50</t>
  </si>
  <si>
    <t>K51</t>
  </si>
  <si>
    <t>K52</t>
  </si>
  <si>
    <t>K55</t>
  </si>
  <si>
    <t>K56</t>
  </si>
  <si>
    <t>K57</t>
  </si>
  <si>
    <t>K58-K59</t>
  </si>
  <si>
    <t>K60-K61</t>
  </si>
  <si>
    <t>K62-K63</t>
  </si>
  <si>
    <t>K65</t>
  </si>
  <si>
    <t>K66</t>
  </si>
  <si>
    <t>K70</t>
  </si>
  <si>
    <t>K71</t>
  </si>
  <si>
    <t>K73</t>
  </si>
  <si>
    <t>K74</t>
  </si>
  <si>
    <t>K72;K75</t>
  </si>
  <si>
    <t>K76</t>
  </si>
  <si>
    <t>K80</t>
  </si>
  <si>
    <t>K81</t>
  </si>
  <si>
    <t>K82</t>
  </si>
  <si>
    <t>K85</t>
  </si>
  <si>
    <t>K86</t>
  </si>
  <si>
    <t>K90</t>
  </si>
  <si>
    <t>K91</t>
  </si>
  <si>
    <t>K92</t>
  </si>
  <si>
    <t>L01</t>
  </si>
  <si>
    <t>L02;L03</t>
  </si>
  <si>
    <t>L04</t>
  </si>
  <si>
    <t>L05</t>
  </si>
  <si>
    <t>Pemphigus</t>
  </si>
  <si>
    <t>L10</t>
  </si>
  <si>
    <t>L13</t>
  </si>
  <si>
    <t>L21</t>
  </si>
  <si>
    <t>L23</t>
  </si>
  <si>
    <t>L28</t>
  </si>
  <si>
    <t>L40</t>
  </si>
  <si>
    <t>L43</t>
  </si>
  <si>
    <t>Urticaria</t>
  </si>
  <si>
    <t>L50</t>
  </si>
  <si>
    <t>L51</t>
  </si>
  <si>
    <t>L52</t>
  </si>
  <si>
    <t>L53</t>
  </si>
  <si>
    <t>L55</t>
  </si>
  <si>
    <t>L58</t>
  </si>
  <si>
    <t>L60</t>
  </si>
  <si>
    <t>Alopecia areata</t>
  </si>
  <si>
    <t>L63</t>
  </si>
  <si>
    <t>L64-L66</t>
  </si>
  <si>
    <t>L68</t>
  </si>
  <si>
    <t>L70</t>
  </si>
  <si>
    <t>L71</t>
  </si>
  <si>
    <t>L72;L73</t>
  </si>
  <si>
    <t>L74;l75</t>
  </si>
  <si>
    <t>Vitiligo</t>
  </si>
  <si>
    <t>L80</t>
  </si>
  <si>
    <t>L89</t>
  </si>
  <si>
    <t>L93</t>
  </si>
  <si>
    <t>L82;L84;L94</t>
  </si>
  <si>
    <t>M00</t>
  </si>
  <si>
    <t>M02</t>
  </si>
  <si>
    <t>M05-M06</t>
  </si>
  <si>
    <t>M08</t>
  </si>
  <si>
    <t>M10</t>
  </si>
  <si>
    <t>M11-M13</t>
  </si>
  <si>
    <t>M15</t>
  </si>
  <si>
    <t>M16</t>
  </si>
  <si>
    <t>M17</t>
  </si>
  <si>
    <t>M18-M19</t>
  </si>
  <si>
    <t>M20</t>
  </si>
  <si>
    <t>M21</t>
  </si>
  <si>
    <t>M22-M24</t>
  </si>
  <si>
    <t>M25</t>
  </si>
  <si>
    <t>M30</t>
  </si>
  <si>
    <t>M32</t>
  </si>
  <si>
    <t>M40</t>
  </si>
  <si>
    <t>M41</t>
  </si>
  <si>
    <t>M42;M43</t>
  </si>
  <si>
    <t>M45</t>
  </si>
  <si>
    <t>M46</t>
  </si>
  <si>
    <t>M47</t>
  </si>
  <si>
    <t>M48</t>
  </si>
  <si>
    <t>M50</t>
  </si>
  <si>
    <t>M51</t>
  </si>
  <si>
    <t>M53</t>
  </si>
  <si>
    <t>M54</t>
  </si>
  <si>
    <t>M60</t>
  </si>
  <si>
    <t>M61-M62</t>
  </si>
  <si>
    <t>M65</t>
  </si>
  <si>
    <t>M66-M67</t>
  </si>
  <si>
    <t>M70;M71</t>
  </si>
  <si>
    <t>M75</t>
  </si>
  <si>
    <t>M80;M81</t>
  </si>
  <si>
    <t>M83</t>
  </si>
  <si>
    <t>M84;M85</t>
  </si>
  <si>
    <t>M86</t>
  </si>
  <si>
    <t>M88</t>
  </si>
  <si>
    <t>M87;M89</t>
  </si>
  <si>
    <t>M91</t>
  </si>
  <si>
    <t>M92-M94</t>
  </si>
  <si>
    <t>M95-M99</t>
  </si>
  <si>
    <t>N00</t>
  </si>
  <si>
    <t>N01</t>
  </si>
  <si>
    <t>N02</t>
  </si>
  <si>
    <t>N03</t>
  </si>
  <si>
    <t>N04</t>
  </si>
  <si>
    <t>N05</t>
  </si>
  <si>
    <t>N06</t>
  </si>
  <si>
    <t>N07</t>
  </si>
  <si>
    <t>N10</t>
  </si>
  <si>
    <t>N11</t>
  </si>
  <si>
    <t>N12</t>
  </si>
  <si>
    <t>N13</t>
  </si>
  <si>
    <t>N14</t>
  </si>
  <si>
    <t>N15</t>
  </si>
  <si>
    <t>N17</t>
  </si>
  <si>
    <t>N18</t>
  </si>
  <si>
    <t>N19</t>
  </si>
  <si>
    <t>N20</t>
  </si>
  <si>
    <t>N21</t>
  </si>
  <si>
    <t>N23</t>
  </si>
  <si>
    <t>N25</t>
  </si>
  <si>
    <t>N26</t>
  </si>
  <si>
    <t>N27</t>
  </si>
  <si>
    <t>N28</t>
  </si>
  <si>
    <t>N30</t>
  </si>
  <si>
    <t>N31</t>
  </si>
  <si>
    <t>N32</t>
  </si>
  <si>
    <t>N34</t>
  </si>
  <si>
    <t>N35</t>
  </si>
  <si>
    <t>N36</t>
  </si>
  <si>
    <t>N39</t>
  </si>
  <si>
    <t>N40</t>
  </si>
  <si>
    <t>N43</t>
  </si>
  <si>
    <t>N45</t>
  </si>
  <si>
    <t>N47</t>
  </si>
  <si>
    <t>N60</t>
  </si>
  <si>
    <t>N61</t>
  </si>
  <si>
    <t>N62-N64</t>
  </si>
  <si>
    <t>N70</t>
  </si>
  <si>
    <t>N71</t>
  </si>
  <si>
    <t>N72</t>
  </si>
  <si>
    <t>N73</t>
  </si>
  <si>
    <t>N75;N76</t>
  </si>
  <si>
    <t>N80</t>
  </si>
  <si>
    <t>N81</t>
  </si>
  <si>
    <t>N82</t>
  </si>
  <si>
    <t>N83</t>
  </si>
  <si>
    <t>N84</t>
  </si>
  <si>
    <t>N85</t>
  </si>
  <si>
    <t>N86</t>
  </si>
  <si>
    <t>N87</t>
  </si>
  <si>
    <t>N88</t>
  </si>
  <si>
    <t>N89</t>
  </si>
  <si>
    <t>N90</t>
  </si>
  <si>
    <t>N91</t>
  </si>
  <si>
    <t>N92</t>
  </si>
  <si>
    <t>N93</t>
  </si>
  <si>
    <t>N94</t>
  </si>
  <si>
    <t>N95</t>
  </si>
  <si>
    <t>N96</t>
  </si>
  <si>
    <t>N97</t>
  </si>
  <si>
    <t>N99</t>
  </si>
  <si>
    <t>O00</t>
  </si>
  <si>
    <t>O01</t>
  </si>
  <si>
    <t>O03</t>
  </si>
  <si>
    <t>O04-O06</t>
  </si>
  <si>
    <t>O07-O08</t>
  </si>
  <si>
    <t>O10</t>
  </si>
  <si>
    <t>O11</t>
  </si>
  <si>
    <t>O12</t>
  </si>
  <si>
    <t>O13</t>
  </si>
  <si>
    <t>O14</t>
  </si>
  <si>
    <t>Eclampsia</t>
  </si>
  <si>
    <t>O15</t>
  </si>
  <si>
    <t>O16</t>
  </si>
  <si>
    <t>O20</t>
  </si>
  <si>
    <t>O21</t>
  </si>
  <si>
    <t>O22</t>
  </si>
  <si>
    <t>O23</t>
  </si>
  <si>
    <t>O24</t>
  </si>
  <si>
    <t>O25</t>
  </si>
  <si>
    <t>O26</t>
  </si>
  <si>
    <t>O28</t>
  </si>
  <si>
    <t>O29</t>
  </si>
  <si>
    <t>O31</t>
  </si>
  <si>
    <t>O40</t>
  </si>
  <si>
    <t>O42</t>
  </si>
  <si>
    <t>Placenta praevia</t>
  </si>
  <si>
    <t>O44</t>
  </si>
  <si>
    <t>O46</t>
  </si>
  <si>
    <t>O63</t>
  </si>
  <si>
    <t>O64</t>
  </si>
  <si>
    <t>O65;O66</t>
  </si>
  <si>
    <t>O67</t>
  </si>
  <si>
    <t>O69</t>
  </si>
  <si>
    <t>O70</t>
  </si>
  <si>
    <t>O71</t>
  </si>
  <si>
    <t>O72</t>
  </si>
  <si>
    <t>O73</t>
  </si>
  <si>
    <t>O74</t>
  </si>
  <si>
    <t>O75</t>
  </si>
  <si>
    <t>O87</t>
  </si>
  <si>
    <t>O88</t>
  </si>
  <si>
    <t>O89</t>
  </si>
  <si>
    <t>O90</t>
  </si>
  <si>
    <t>O91</t>
  </si>
  <si>
    <t>O92</t>
  </si>
  <si>
    <t>P00</t>
  </si>
  <si>
    <t>P01</t>
  </si>
  <si>
    <t>P02</t>
  </si>
  <si>
    <t>P03</t>
  </si>
  <si>
    <t>P04</t>
  </si>
  <si>
    <t>P05</t>
  </si>
  <si>
    <t>P07</t>
  </si>
  <si>
    <t>P08</t>
  </si>
  <si>
    <t>P10</t>
  </si>
  <si>
    <t>P11</t>
  </si>
  <si>
    <t>P20</t>
  </si>
  <si>
    <t>P21</t>
  </si>
  <si>
    <t>P23</t>
  </si>
  <si>
    <t>P24</t>
  </si>
  <si>
    <t>P25</t>
  </si>
  <si>
    <t>P26</t>
  </si>
  <si>
    <t>P22;P27;P28</t>
  </si>
  <si>
    <t>P29</t>
  </si>
  <si>
    <t>P35.0</t>
  </si>
  <si>
    <t>P35.1-P35.9</t>
  </si>
  <si>
    <t>P36</t>
  </si>
  <si>
    <t>P37</t>
  </si>
  <si>
    <t>P38</t>
  </si>
  <si>
    <t>P39</t>
  </si>
  <si>
    <t>P50-P54</t>
  </si>
  <si>
    <t>P55</t>
  </si>
  <si>
    <t>P56</t>
  </si>
  <si>
    <t>P57</t>
  </si>
  <si>
    <t>P58;P59</t>
  </si>
  <si>
    <t>P60;P61</t>
  </si>
  <si>
    <t>P72</t>
  </si>
  <si>
    <t>P76</t>
  </si>
  <si>
    <t>P77</t>
  </si>
  <si>
    <t>P78</t>
  </si>
  <si>
    <t>P90</t>
  </si>
  <si>
    <t>P91</t>
  </si>
  <si>
    <t>P92</t>
  </si>
  <si>
    <t>P93</t>
  </si>
  <si>
    <t>P94</t>
  </si>
  <si>
    <t>P95</t>
  </si>
  <si>
    <t>P96</t>
  </si>
  <si>
    <t>Q02</t>
  </si>
  <si>
    <t>Q03</t>
  </si>
  <si>
    <t>Q00;Q01;Q04</t>
  </si>
  <si>
    <t>Q05</t>
  </si>
  <si>
    <t>Q06</t>
  </si>
  <si>
    <t>Q07</t>
  </si>
  <si>
    <t>Q11</t>
  </si>
  <si>
    <t>Q20;Q21</t>
  </si>
  <si>
    <t>Q22-Q24</t>
  </si>
  <si>
    <t>Q25</t>
  </si>
  <si>
    <t>Q26</t>
  </si>
  <si>
    <t>Q27-Q28</t>
  </si>
  <si>
    <t>Q31;Q32</t>
  </si>
  <si>
    <t>Q33</t>
  </si>
  <si>
    <t>Q34</t>
  </si>
  <si>
    <t>Q35</t>
  </si>
  <si>
    <t>Q36</t>
  </si>
  <si>
    <t>Q37</t>
  </si>
  <si>
    <t>Q39;Q40</t>
  </si>
  <si>
    <t>Q41</t>
  </si>
  <si>
    <t>Q42;Q43</t>
  </si>
  <si>
    <t>Q44</t>
  </si>
  <si>
    <t>Q45</t>
  </si>
  <si>
    <t>Q51</t>
  </si>
  <si>
    <t>Q50;Q52</t>
  </si>
  <si>
    <t>Q60</t>
  </si>
  <si>
    <t>Q61</t>
  </si>
  <si>
    <t>Q60-Q64</t>
  </si>
  <si>
    <t>Q65</t>
  </si>
  <si>
    <t>Q66</t>
  </si>
  <si>
    <t>Q67</t>
  </si>
  <si>
    <t>Q69-Q70</t>
  </si>
  <si>
    <t>Q74</t>
  </si>
  <si>
    <t>Q76</t>
  </si>
  <si>
    <t>Q80-Q87</t>
  </si>
  <si>
    <t>Q89</t>
  </si>
  <si>
    <t>Q90</t>
  </si>
  <si>
    <t>Q91</t>
  </si>
  <si>
    <t>Q92</t>
  </si>
  <si>
    <t>Q93</t>
  </si>
  <si>
    <t>Q95</t>
  </si>
  <si>
    <t>Q96</t>
  </si>
  <si>
    <t>Q97</t>
  </si>
  <si>
    <t>Q98</t>
  </si>
  <si>
    <t>Q99</t>
  </si>
  <si>
    <t>R00-R09</t>
  </si>
  <si>
    <t>R10-R19</t>
  </si>
  <si>
    <t>R25-R29</t>
  </si>
  <si>
    <t>R30-R39</t>
  </si>
  <si>
    <t>R40-R46</t>
  </si>
  <si>
    <t>R50-R69</t>
  </si>
  <si>
    <t>R70-R79</t>
  </si>
  <si>
    <t>R80-R82</t>
  </si>
  <si>
    <t>R83-R89</t>
  </si>
  <si>
    <t>R90-R94</t>
  </si>
  <si>
    <t>S00</t>
  </si>
  <si>
    <t>S01</t>
  </si>
  <si>
    <t>S02</t>
  </si>
  <si>
    <t>S03</t>
  </si>
  <si>
    <t>S04</t>
  </si>
  <si>
    <t>S05</t>
  </si>
  <si>
    <t>S06</t>
  </si>
  <si>
    <t>S07</t>
  </si>
  <si>
    <t>S08</t>
  </si>
  <si>
    <t>S09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</si>
  <si>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</si>
  <si>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</si>
  <si>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</si>
  <si>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</si>
  <si>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</si>
  <si>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</si>
  <si>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</si>
  <si>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</si>
  <si>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</si>
  <si>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</si>
  <si>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</si>
  <si>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</si>
  <si>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</si>
  <si>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</si>
  <si>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</si>
  <si>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</si>
  <si>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</si>
  <si>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</si>
  <si>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</si>
  <si>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</si>
  <si>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</si>
  <si>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</si>
  <si>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</si>
  <si>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</si>
  <si>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</si>
  <si>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</si>
  <si>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</si>
  <si>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</si>
  <si>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</si>
  <si>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</si>
  <si>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</si>
  <si>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</si>
  <si>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</si>
  <si>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</si>
  <si>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</si>
  <si>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</si>
  <si>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</si>
  <si>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</si>
  <si>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</si>
  <si>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</si>
  <si>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S70</t>
  </si>
  <si>
    <t>S71</t>
  </si>
  <si>
    <t>S72</t>
  </si>
  <si>
    <t>S73</t>
  </si>
  <si>
    <t>S74</t>
  </si>
  <si>
    <t>S75</t>
  </si>
  <si>
    <t>S76</t>
  </si>
  <si>
    <t>S77</t>
  </si>
  <si>
    <t>S78</t>
  </si>
  <si>
    <t>S79</t>
  </si>
  <si>
    <t>T00</t>
  </si>
  <si>
    <t>T01</t>
  </si>
  <si>
    <t>T02</t>
  </si>
  <si>
    <t>T03</t>
  </si>
  <si>
    <t>T04</t>
  </si>
  <si>
    <t>T05</t>
  </si>
  <si>
    <t>T06</t>
  </si>
  <si>
    <t>T07</t>
  </si>
  <si>
    <t>T15</t>
  </si>
  <si>
    <t>T16</t>
  </si>
  <si>
    <t>T17</t>
  </si>
  <si>
    <t>T18</t>
  </si>
  <si>
    <t>T19</t>
  </si>
  <si>
    <t>T20;T21</t>
  </si>
  <si>
    <t>T22;T23</t>
  </si>
  <si>
    <t>T24;T25</t>
  </si>
  <si>
    <t>T26</t>
  </si>
  <si>
    <t>T27;T28</t>
  </si>
  <si>
    <t>T29</t>
  </si>
  <si>
    <t>T30</t>
  </si>
  <si>
    <t>T31</t>
  </si>
  <si>
    <t>T32</t>
  </si>
  <si>
    <t>T33</t>
  </si>
  <si>
    <t>T34</t>
  </si>
  <si>
    <t>T35</t>
  </si>
  <si>
    <t>T36-T50</t>
  </si>
  <si>
    <t>T51-T65</t>
  </si>
  <si>
    <t>T66</t>
  </si>
  <si>
    <t>T67</t>
  </si>
  <si>
    <t>T68</t>
  </si>
  <si>
    <t>T70</t>
  </si>
  <si>
    <t>T71</t>
  </si>
  <si>
    <t>T74</t>
  </si>
  <si>
    <t>T75</t>
  </si>
  <si>
    <t>T80;T81</t>
  </si>
  <si>
    <t>T82-T87</t>
  </si>
  <si>
    <t>T88</t>
  </si>
  <si>
    <t>V01-V89</t>
  </si>
  <si>
    <t>V90-V94</t>
  </si>
  <si>
    <t>V95-V97</t>
  </si>
  <si>
    <t>V98-V99</t>
  </si>
  <si>
    <t>W00-W19</t>
  </si>
  <si>
    <t>W20-W64</t>
  </si>
  <si>
    <t>W65-W74</t>
  </si>
  <si>
    <t>W85-W99</t>
  </si>
  <si>
    <t>X00-X19</t>
  </si>
  <si>
    <t>X30-X39</t>
  </si>
  <si>
    <t>X40-X49</t>
  </si>
  <si>
    <t>X58-X59</t>
  </si>
  <si>
    <t>X60-X84</t>
  </si>
  <si>
    <t>X85-Y09</t>
  </si>
  <si>
    <t>Y10-Y34</t>
  </si>
  <si>
    <t>Y35-Y36</t>
  </si>
  <si>
    <t>Y40-Y84</t>
  </si>
  <si>
    <t>Morbiditás összesítő</t>
  </si>
  <si>
    <t>dr.</t>
  </si>
  <si>
    <t>Cholera (Vibrio cholerae 01, cholera biovariáns okozta)</t>
  </si>
  <si>
    <t>Hastyphus</t>
  </si>
  <si>
    <t>Paratyphus</t>
  </si>
  <si>
    <t>Salmonella bélhurut</t>
  </si>
  <si>
    <t>Shigellosis, Shigella dysenteriae okozta</t>
  </si>
  <si>
    <t>Enteropathogen Escherichia coli fertözés</t>
  </si>
  <si>
    <t>Botulizmus</t>
  </si>
  <si>
    <t>Egyéb meghatározott baktériumok által okozott ételmérgezések</t>
  </si>
  <si>
    <t>A05</t>
  </si>
  <si>
    <t>Heveny amoebás dysenteria</t>
  </si>
  <si>
    <t>Giardiasis [lambliasis]</t>
  </si>
  <si>
    <t xml:space="preserve"> A07</t>
  </si>
  <si>
    <t>Egyéb meghatározott protozoon bélbetegségek</t>
  </si>
  <si>
    <t>Egyéb meghatározott bélfertïzések</t>
  </si>
  <si>
    <t>Feltételezetten fertőző eredetű hasmenés és gyomor-bélhurut</t>
  </si>
  <si>
    <t>Tüdőgümőkór</t>
  </si>
  <si>
    <t>Gümőkóros agyhártyagyulladás</t>
  </si>
  <si>
    <t>Egyéb szervek gúmőkórja</t>
  </si>
  <si>
    <t>Miliaris gümőkór</t>
  </si>
  <si>
    <t>Anthrax</t>
  </si>
  <si>
    <t>Brucellosis</t>
  </si>
  <si>
    <t>Leptospirosis</t>
  </si>
  <si>
    <t>Egyéb, m.n.o., állatok terjesztette bakteriális betegségek</t>
  </si>
  <si>
    <t xml:space="preserve"> A20-A28</t>
  </si>
  <si>
    <t>Lepra [Hansen-betegség]</t>
  </si>
  <si>
    <t>Tetanus neonatorum</t>
  </si>
  <si>
    <t>Szülészeti tetanus</t>
  </si>
  <si>
    <t>Egyéb tetanus</t>
  </si>
  <si>
    <t>Diphtheria</t>
  </si>
  <si>
    <t>Szamárköhögés</t>
  </si>
  <si>
    <t>Vörheny</t>
  </si>
  <si>
    <t>Meningococcus okozta fertőzések</t>
  </si>
  <si>
    <t>Orbánc (erysipelas)</t>
  </si>
  <si>
    <t>Egyéb baktériumok okozta betegségek</t>
  </si>
  <si>
    <t>Veleszületett szifilisz</t>
  </si>
  <si>
    <t>Korai, veleszületett szifilisz, látens</t>
  </si>
  <si>
    <t>Késői szifilisz</t>
  </si>
  <si>
    <t>Egyéb és k.m.n. szifilisz</t>
  </si>
  <si>
    <t>Kankós fertőzés (gonorrhoea)</t>
  </si>
  <si>
    <t>Lágyfekély (ulcus molle)</t>
  </si>
  <si>
    <t>Trichomoniasis</t>
  </si>
  <si>
    <t>Egyéb szexuális úton terjedő betegségek</t>
  </si>
  <si>
    <t>A50-A64</t>
  </si>
  <si>
    <t>Trachoma</t>
  </si>
  <si>
    <t>Chlamydiák által okozott egyéb betegségek</t>
  </si>
  <si>
    <t xml:space="preserve"> A70-A74</t>
  </si>
  <si>
    <t>Kiütéses tífusz (typhus exanthematicus)</t>
  </si>
  <si>
    <t>Kiújuló (visszatérő) kiütéses tífusz [Brill-kór]</t>
  </si>
  <si>
    <t>Egyéb rickettsiosisok</t>
  </si>
  <si>
    <t xml:space="preserve"> A75-A79</t>
  </si>
  <si>
    <t>Heveny poliomyelitis</t>
  </si>
  <si>
    <t>Veszettség [rabies, lyssa]</t>
  </si>
  <si>
    <t>A központi idegrendszer atípusos  vírusfertőzései</t>
  </si>
  <si>
    <t>A81; A83-A87</t>
  </si>
  <si>
    <t>A központi idegrendszer egyéb vírusfertőzései</t>
  </si>
  <si>
    <t xml:space="preserve"> A80-A89</t>
  </si>
  <si>
    <t>Bárányhimlő</t>
  </si>
  <si>
    <t>Övsömör [herpes zoster]</t>
  </si>
  <si>
    <t>Kanyaró</t>
  </si>
  <si>
    <t>Rózsahimlő (rubeola)</t>
  </si>
  <si>
    <t>A bőr és a nyálkahártyák elváltozásaival járó vírusfertőzés</t>
  </si>
  <si>
    <t xml:space="preserve"> B00-B09</t>
  </si>
  <si>
    <t>Akut hepatitis A</t>
  </si>
  <si>
    <t>Akut hepatitis B</t>
  </si>
  <si>
    <t>Egyéb vírusos akut hepatitis</t>
  </si>
  <si>
    <t>Fertőző és parazitás betegségeket eredményező HIV betegség</t>
  </si>
  <si>
    <t>Rosszindulatú daganatokat eredményező HIV betegség</t>
  </si>
  <si>
    <t>Egyéb meghatározott betegségeket eredményező HIV betegség</t>
  </si>
  <si>
    <t>Egyéb állapotokat eredményező HIV betegség</t>
  </si>
  <si>
    <t>HIV betegség</t>
  </si>
  <si>
    <t>Parotitis epidemica (mumpsz)</t>
  </si>
  <si>
    <t>Mononucleosis infectiosa</t>
  </si>
  <si>
    <t>Nem meghatározott lokalizációjú vírusfertőzés</t>
  </si>
  <si>
    <t>B25-B34</t>
  </si>
  <si>
    <t>Dermatophytosis</t>
  </si>
  <si>
    <t xml:space="preserve">Candidiasis </t>
  </si>
  <si>
    <t>Egyéb mycosisok</t>
  </si>
  <si>
    <t>Malária</t>
  </si>
  <si>
    <t>Toxoplasmosis</t>
  </si>
  <si>
    <t>Egyéb protozoon betegségek</t>
  </si>
  <si>
    <t>B50-B64</t>
  </si>
  <si>
    <t>Echinococcosis</t>
  </si>
  <si>
    <t>Taeniasis</t>
  </si>
  <si>
    <t>Trichinellosis</t>
  </si>
  <si>
    <t>Ascariasis</t>
  </si>
  <si>
    <t>Enterobiasis</t>
  </si>
  <si>
    <t>Egyéb helminthiasisok</t>
  </si>
  <si>
    <t xml:space="preserve"> B65-B83</t>
  </si>
  <si>
    <t>Rühesség (scabies)</t>
  </si>
  <si>
    <t>Egyéb infestatiók</t>
  </si>
  <si>
    <t>Egyéb és k.m.n. fertőző betegségek</t>
  </si>
  <si>
    <t>Az ajak rosszindulatú daganata</t>
  </si>
  <si>
    <t>A nyelvgyök rosszindulatú daganata</t>
  </si>
  <si>
    <t>A nyelv egyéb és nem meghatározott részeinek rosszindulatú daganata</t>
  </si>
  <si>
    <t>A fogíny rosszindulatú daganata</t>
  </si>
  <si>
    <t>A szájfenék rosszindulatú daganata</t>
  </si>
  <si>
    <t>A szájpad rosszindulatú daganata</t>
  </si>
  <si>
    <t>A száj egyéb és nem meghatározott részeinek rosszindulatú daganata</t>
  </si>
  <si>
    <t>A parotis rosszindulatú daganata</t>
  </si>
  <si>
    <t>Egyéb és nem meghatározott nagyobb nyálmirigyek rosszindulatú daganata</t>
  </si>
  <si>
    <t xml:space="preserve">A mandula rosszindulatú daganata </t>
  </si>
  <si>
    <t>A szájgarat rosszindulatú daganata</t>
  </si>
  <si>
    <t>Az orrgarat rosszindulatú daganata</t>
  </si>
  <si>
    <t>A sinus pyriformis rosszindulatú daganata</t>
  </si>
  <si>
    <t>A hypopharynx rosszindulatú daganata</t>
  </si>
  <si>
    <t>Rosszindulatú daganat az ajak, a szájüreg, a garat egyéb és rosszul meghatározott részein</t>
  </si>
  <si>
    <t>A nyelőcső rosszindulatú daganata</t>
  </si>
  <si>
    <t>A gyomor rosszindulatú daganata</t>
  </si>
  <si>
    <t>A vékonybél rosszindulatú daganata</t>
  </si>
  <si>
    <t>A vastagbél rosszindulatú daganata</t>
  </si>
  <si>
    <t>A szigmabél-végbél határ rosszindulatú daganata</t>
  </si>
  <si>
    <t>A végbél rosszindulatú daganata</t>
  </si>
  <si>
    <t>A végbélnyílás és anus csatorna rosszindulatú daganata</t>
  </si>
  <si>
    <t>A máj és intrahepaticus epeutak rosszindulatú daganata</t>
  </si>
  <si>
    <t>Az epehólyag rosszindulatú daganata</t>
  </si>
  <si>
    <t>Az epeutak egyéb és nem meghatározott részeinek rosszindulatú daganata</t>
  </si>
  <si>
    <t>A hasnyálmirigy rosszindulatú daganata</t>
  </si>
  <si>
    <t xml:space="preserve">Egyéb és rosszul meghatározott emésztőszervek rosszindulatú daganata </t>
  </si>
  <si>
    <t>Az orrüreg és a középfül rosszindulatú daganata</t>
  </si>
  <si>
    <t>A melléküregek rosszindulatú daganatai</t>
  </si>
  <si>
    <t>A gége rosszindulatú daganata</t>
  </si>
  <si>
    <t>A légcső rosszindulatú daganata</t>
  </si>
  <si>
    <t>A hörgő és tüdő rosszindulatú daganata</t>
  </si>
  <si>
    <t>A csecsemőmirigy (thymus) rosszindulatú daganata</t>
  </si>
  <si>
    <t>A szív, a gátor és a mellhártya rosszindulatú daganata</t>
  </si>
  <si>
    <t>A légzőszervek és a mellüregi szervek egyéb és rosszul meghatározott lokalizációjú rosszindulatú daganatai</t>
  </si>
  <si>
    <t>A végtagok csontjának és ízületi porcának rosszindulatú daganata</t>
  </si>
  <si>
    <t>Egyéb és nem meghatározott elhelyezkedésű csont és ízületi porc rosszindulatú daganata</t>
  </si>
  <si>
    <t>A bőr rosszindulatú melanomája</t>
  </si>
  <si>
    <t>A bőr egyéb rosszindulatú daganata</t>
  </si>
  <si>
    <t>Mesothelioma</t>
  </si>
  <si>
    <t>Kaposi sarcoma</t>
  </si>
  <si>
    <t>A perifériás idegek és az autonóm idegrendszer rosszindulatú daganata</t>
  </si>
  <si>
    <t>Hashártya és retroperitoneum rosszindulatú daganata</t>
  </si>
  <si>
    <t>Egyéb kötőszövet és lágyrészek rosszindulatú daganata</t>
  </si>
  <si>
    <t>Az emlő rosszindulatú daganata</t>
  </si>
  <si>
    <t xml:space="preserve">A szeméremtest rosszindulatú daganata </t>
  </si>
  <si>
    <t>A hüvely rosszindulatú daganata</t>
  </si>
  <si>
    <t>A méhnyak rosszindulatú daganata</t>
  </si>
  <si>
    <t>A méhtest rosszindulatú daganata</t>
  </si>
  <si>
    <t>A méh nem meghatározott részének rosszindulatú daganata</t>
  </si>
  <si>
    <t>A petefészek rosszindulatú daganata</t>
  </si>
  <si>
    <t>A női nemiszervek egyéb, nem meghatározott részének rosszindulatú daganata</t>
  </si>
  <si>
    <t>A méhlepény rosszindulatú daganata</t>
  </si>
  <si>
    <t>A hímvessző rosszindulatú daganata</t>
  </si>
  <si>
    <t>A prostata rosszindulatú daganata</t>
  </si>
  <si>
    <t>A here rosszindulatú daganata</t>
  </si>
  <si>
    <t>Egyéb és nem meghatározott férfi nemiszervek rosszindulatú daganata</t>
  </si>
  <si>
    <t>A vese rosszindulatú daganata, kivéve a vesemedencét</t>
  </si>
  <si>
    <t>A vesemedence rosszindulatú daganata</t>
  </si>
  <si>
    <t>A húgyvezeték (ureter) rosszindulatú daganata</t>
  </si>
  <si>
    <t>A húgyhólyag rosszindulatú daganata</t>
  </si>
  <si>
    <t>Egyéb és nem meghatározott húgyszervek rosszindulatú daganata</t>
  </si>
  <si>
    <t>A szem és függelékei rosszindulatú daganata</t>
  </si>
  <si>
    <t>Az agyburkok rosszindulatú daganata</t>
  </si>
  <si>
    <t>Az agy rosszindulatú daganata</t>
  </si>
  <si>
    <t xml:space="preserve">A gerincvelő, az agyidegek és a központi idegrendszer egyéb részeinek rosszindulatú daganata </t>
  </si>
  <si>
    <t>A pajzsmirigy rosszindulatú daganata</t>
  </si>
  <si>
    <t>A mellékvese rosszindulatú daganata</t>
  </si>
  <si>
    <t>Egyéb endokrin mirigyek és járulékos szövetek rosszindulatú daganata</t>
  </si>
  <si>
    <t>Egyéb és rosszul meghatározott lokalizációk rosszindulatú daganata</t>
  </si>
  <si>
    <t xml:space="preserve">A nyirokcsomók másodlagos és nem meghatározott rosszindulatú daganata </t>
  </si>
  <si>
    <t>A légzőszervek és emésztőszervek másodlagos rosszindulatú daganata</t>
  </si>
  <si>
    <t>Egyéb lokalizációk másodlagos rosszindulatú daganata</t>
  </si>
  <si>
    <t>Rosszindulatú daganat a lokalizáció meghatározása nélkül</t>
  </si>
  <si>
    <t>Hodgkin kór</t>
  </si>
  <si>
    <t>Folliculáris [noduláris] non-Hodgkin lymphoma</t>
  </si>
  <si>
    <t>Diffúz non-Hodgkin lymphoma</t>
  </si>
  <si>
    <t>Perifériás és cutan T-sejtes lymphomák</t>
  </si>
  <si>
    <t>A non-Hodgkin lymphoma egyéb és k.m.n. típusai</t>
  </si>
  <si>
    <t>Rosszindulatú immunoproliferatív betegségek</t>
  </si>
  <si>
    <t>Myeloma multiplex és plasmasejtes rosszindulatú daganatok</t>
  </si>
  <si>
    <t>Lymphoid leukaemia</t>
  </si>
  <si>
    <t>Myeloid leukaemia</t>
  </si>
  <si>
    <t>Monocytás leukaemia</t>
  </si>
  <si>
    <t>Egyéb meghatározott sejttípusú leukaemia</t>
  </si>
  <si>
    <t>Meghatározatlan sejttípusú leukaemia</t>
  </si>
  <si>
    <t>A nyirok-, a vérképző- és kapcsolódó szövetek egyéb és meghatározatlan rosszindulatú daganatai</t>
  </si>
  <si>
    <t>Független többszörös lokalizációk (elsődleges) rosszindulatú daganata</t>
  </si>
  <si>
    <t>A szájüreg, a nyelőcső és a gyomor in situ carcinomája</t>
  </si>
  <si>
    <t>Egyéb és nem meghatározott emésztőszervek in situ carcinomája</t>
  </si>
  <si>
    <t>A középfül és a légzőrendszer in situ carcinomája</t>
  </si>
  <si>
    <t>Melanoma in situ</t>
  </si>
  <si>
    <t>A bőr in situ rákja</t>
  </si>
  <si>
    <t>Az emlő in situ carcinomája</t>
  </si>
  <si>
    <t>A méhnyak in situ carcinomája</t>
  </si>
  <si>
    <t>Egyéb megnevezett valamint meghatározatlan nemiszervek in situ carcinomája</t>
  </si>
  <si>
    <t>Egyéb meghatározott és k.m.n. lokalizációjú in situ carcinoma</t>
  </si>
  <si>
    <t>Az emésztőrendszer egyéb és rosszul meghatározott részének jóindulatú daganata</t>
  </si>
  <si>
    <t>A középfül és légzőszervek jóindulatú daganata</t>
  </si>
  <si>
    <t>Egyéb és meghatározatlan mellüregi szervek jóindulatú daganata</t>
  </si>
  <si>
    <t>A csont és ízületi porc jóindulatú daganata</t>
  </si>
  <si>
    <t>Jóindulatú zsírdaganatok</t>
  </si>
  <si>
    <t>Haemangioma és lymphangioma, bármely lokalizációban</t>
  </si>
  <si>
    <t>A bőr egyéb jóindulatú daganatai</t>
  </si>
  <si>
    <t>Az emlő jóindulatú daganata</t>
  </si>
  <si>
    <t>A méh simaizom daganata</t>
  </si>
  <si>
    <t>A méh egyéb jóindulatú daganata</t>
  </si>
  <si>
    <t>A petefészek jóindulatú daganata</t>
  </si>
  <si>
    <t>A női nemiszervek egyéb és k.m.n. jóindulatú daganata</t>
  </si>
  <si>
    <t>A húgyszervek jóindulatú daganata</t>
  </si>
  <si>
    <t>Az agy és a központi idegrendszer egyéb részeinek jóindulatú daganata</t>
  </si>
  <si>
    <t>Egyéb meghatározott és meghatározatlan endokrin mirigy jóindulatú daganatai</t>
  </si>
  <si>
    <t>Egyéb meghatározott és meghatározatlan lokalizációjú daganatok</t>
  </si>
  <si>
    <t xml:space="preserve"> D10-D36</t>
  </si>
  <si>
    <t>A szájüreg és az emésztőszervek bizonytalan és ismeretlen viselkedésű daganata</t>
  </si>
  <si>
    <t>A középfül, a légző- és mellkasi szervek bizonytalan és ismeretlen viselkedésű daganata</t>
  </si>
  <si>
    <t>A női nemiszervek bizonytalan és ismeretlen viselkedésű daganata</t>
  </si>
  <si>
    <t>A férfi nemiszervek bizonytalan és ismeretlen viselkedésű daganata</t>
  </si>
  <si>
    <t>A húgyszervek bizonytalan és ismeretlen viselkedésű daganata</t>
  </si>
  <si>
    <t>Az agy és a központi idegrendszer bizonytalan és ismeretlen viselkedésű daganata</t>
  </si>
  <si>
    <t>Az endokrin mirigyek bizonytalan és ismeretlen viselkedésű daganata</t>
  </si>
  <si>
    <t>Polycytaemia vera</t>
  </si>
  <si>
    <t>A nyirok- vérképző és kapcsolt szövetek bizonytalan és ismeretlen viselkedésű daganata</t>
  </si>
  <si>
    <t>Egyéb és k.m.n. lokalizációk bizonytalan és ismeretlen viselkedésű daganata</t>
  </si>
  <si>
    <t>Vashiányos anaemia</t>
  </si>
  <si>
    <t>B12-vitamin hiány anaemia</t>
  </si>
  <si>
    <t>Folsavhiány anaemia</t>
  </si>
  <si>
    <t>Egyéb táplálkozási anaemiák</t>
  </si>
  <si>
    <t>Enzim rendellenességek okozta anaemia</t>
  </si>
  <si>
    <t>Thalassaemia</t>
  </si>
  <si>
    <t>Sarlósejtes rendellenességek</t>
  </si>
  <si>
    <t>Egyéb örökletes haemolyticus anaemiák</t>
  </si>
  <si>
    <t>Szerzett haemolyticus anaemia</t>
  </si>
  <si>
    <t>Szerzett vörösvérsejt aplasia [erythroblastopenia]</t>
  </si>
  <si>
    <t>Egyéb aplasticus anaemiák</t>
  </si>
  <si>
    <t>Akut vérzés utáni anaemia</t>
  </si>
  <si>
    <t>Egyéb anaemiák</t>
  </si>
  <si>
    <t>Disszeminált intravasculáris koaguláció [defibrinációs szindróma]</t>
  </si>
  <si>
    <t>Örökletes VIII-as faktor hiány</t>
  </si>
  <si>
    <t>A IX-es faktor örökletes zavarai</t>
  </si>
  <si>
    <t>Egyéb alvadási zavarok</t>
  </si>
  <si>
    <t>Purpura és egyéb vérzéses állapotok</t>
  </si>
  <si>
    <t>Agranulocytosis</t>
  </si>
  <si>
    <t>Polymorphonucleáris neutrophilek funkcionális zavarai</t>
  </si>
  <si>
    <t>Fehérvérsejtek egyéb rendellenességei</t>
  </si>
  <si>
    <t>A lép betegségei</t>
  </si>
  <si>
    <t>A vér és a vérképző szervek egyéb betegségei</t>
  </si>
  <si>
    <t>A lymphoreticuláris szöveteket és reticulohistiocyta rendszert érintő bizonyos betegségek</t>
  </si>
  <si>
    <t>Immunhiány főként antitest defektusokkal</t>
  </si>
  <si>
    <t>Összetett immunhiányok</t>
  </si>
  <si>
    <t>Immunhiány egyéb jelentős defektusokhoz társulva</t>
  </si>
  <si>
    <t>Közönséges kevert immunhiány</t>
  </si>
  <si>
    <t>Egyéb immunhiányok</t>
  </si>
  <si>
    <t>Sarcoidosis</t>
  </si>
  <si>
    <t>Az immunrendszert érintő egyéb rendellenességek</t>
  </si>
  <si>
    <t>Veleszületett jódhiány tünetegyüttes</t>
  </si>
  <si>
    <t>Jódhiánnyal összefüggő pajzsmirigy rendellenességek és rokon állapotok</t>
  </si>
  <si>
    <t>Szubklinikai jódhiányos hypothyreosis</t>
  </si>
  <si>
    <t>Egyéb nem-toxikus golyva</t>
  </si>
  <si>
    <t>Thyreotoxicosis [hyperthyreosis]</t>
  </si>
  <si>
    <t>Pajzsmirigygyulladás</t>
  </si>
  <si>
    <t>A pajzsmirigy egyéb betegségei</t>
  </si>
  <si>
    <t>Inzulin-dependens cukorbetegség</t>
  </si>
  <si>
    <t>Nem inzulin-dependens cukorbetegség</t>
  </si>
  <si>
    <t>Malnutritióhoz társuló cukorbetegség</t>
  </si>
  <si>
    <t>Egyéb megjelölt cukorbaj</t>
  </si>
  <si>
    <t>Cukorbetegség</t>
  </si>
  <si>
    <t>Nem-diabeteses hypoglycaemiás kóma</t>
  </si>
  <si>
    <t>A hasnyálmirigy belső elválasztású működésének egyéb zavarai</t>
  </si>
  <si>
    <t>Hypoparathyreosis</t>
  </si>
  <si>
    <t>A mellékpajzsmirigy túlműködése és egyéb betegségei</t>
  </si>
  <si>
    <t>Az agyalapi mirigy túlműködése</t>
  </si>
  <si>
    <t>Az agyalapi mirigy csökkent működése és egyéb rendellenességei</t>
  </si>
  <si>
    <t>Cushing szindróma</t>
  </si>
  <si>
    <t>Adrenogenitális szindrómák</t>
  </si>
  <si>
    <t>Hyperaldosteronismus</t>
  </si>
  <si>
    <t>A mellékvese egyéb betegségei</t>
  </si>
  <si>
    <t>A petefészek működési zavarai</t>
  </si>
  <si>
    <t>A here működési zavarai</t>
  </si>
  <si>
    <t>A nemi érés zavarai</t>
  </si>
  <si>
    <t>Több endokrin szerv kóros működése</t>
  </si>
  <si>
    <t>A csecsemőmirigy betegségei</t>
  </si>
  <si>
    <t>Egyéb endokrin rendellenességek</t>
  </si>
  <si>
    <t>Súlyos fehérje-energiahiányos alultápláltság</t>
  </si>
  <si>
    <t>Enyhe és közepes fehérje-energiahiányos alultápláltság</t>
  </si>
  <si>
    <t>Fejlődés visszamaradás fehérje-energiahiányos alultápláltság miatt</t>
  </si>
  <si>
    <t>Fehérje-energiahiányos alultápláltság</t>
  </si>
  <si>
    <t xml:space="preserve">A-vitamin hiány </t>
  </si>
  <si>
    <t>Thiamin hiány</t>
  </si>
  <si>
    <t>Niacin hiány [pellagra]</t>
  </si>
  <si>
    <t>Egyéb B-vitaminok hiánya</t>
  </si>
  <si>
    <t>Ascorbinsav hiány</t>
  </si>
  <si>
    <t>Rachitis, aktív</t>
  </si>
  <si>
    <t>D-vitamin hiány</t>
  </si>
  <si>
    <t>Egyéb vitamin hiányok</t>
  </si>
  <si>
    <t>Táplálkozási kalcium hiány</t>
  </si>
  <si>
    <t>Táplálkozási szelén hiány</t>
  </si>
  <si>
    <t>Táplálkozási cink hiány</t>
  </si>
  <si>
    <t>Egyéb nyomelemek hiánya</t>
  </si>
  <si>
    <t>Egyéb táplálkozási hiányállapotok</t>
  </si>
  <si>
    <t xml:space="preserve">Elhízás </t>
  </si>
  <si>
    <t>Egyéb túltápláltság</t>
  </si>
  <si>
    <t>Klasszikus phenylketonuria</t>
  </si>
  <si>
    <t>Az aromás aminosavak anyagcseréjének zavarai</t>
  </si>
  <si>
    <t>Az aminosav anyagcsere egyéb rendellenességei</t>
  </si>
  <si>
    <t>Laktóz intolerancia</t>
  </si>
  <si>
    <t>A szénhidrát anyagcsere egyéb rendellenességei</t>
  </si>
  <si>
    <t>A sphingolipid anyagcsere rendellenességei és a zsírtárolás egyéb betegségei</t>
  </si>
  <si>
    <t>A glycosaminoglycan anyagcsere rendellenességei</t>
  </si>
  <si>
    <t>A glycoprotein anyagcsere rendellenességei</t>
  </si>
  <si>
    <t>A lipoprotein anyagcsere rendellenességei és egyéb lipidaemiák</t>
  </si>
  <si>
    <t>A purin és pirimidin anyagcsere rendellenességei</t>
  </si>
  <si>
    <t>A porphyrin- és bilirubin-anyagcsere zavarai</t>
  </si>
  <si>
    <t>Az ásványi anyagcsere zavarai</t>
  </si>
  <si>
    <t>Fibrosis cystica</t>
  </si>
  <si>
    <t>Amyloidosis</t>
  </si>
  <si>
    <t>A testnedvek csökkenése, volumenhiány</t>
  </si>
  <si>
    <t>A folyadék és elektrolit- háztartás, valamint a sav-bázis egyensúly egyéb zavarai</t>
  </si>
  <si>
    <t>Egyéb anyagcsere rendellenességek</t>
  </si>
  <si>
    <t>Beavatkozás utáni endokrin és anyagcsere betegségek</t>
  </si>
  <si>
    <t>Vasculáris dementia</t>
  </si>
  <si>
    <t>Nem meghatározott dementia</t>
  </si>
  <si>
    <t>Organikus amnéziás szindróma, melyet nem alkohol vagy más pszichoaktív szer okozott</t>
  </si>
  <si>
    <t>Delírium, melyet nem alkohol vagy más pszichoaktív szer okozott</t>
  </si>
  <si>
    <t>Egyéb mentális rendellenességek, amelyeket agyi károsodás és diszfunkció, vagy testi megbetegedés okozott</t>
  </si>
  <si>
    <t>Agyi betegség, károsodás és diszfunkció által okozott személyiség- és viselkedészavarok</t>
  </si>
  <si>
    <t>Nem meghatározott organikus vagy szimptomatikus mentális rendellenesség</t>
  </si>
  <si>
    <t>Alkohol okozta mentális- és viselkedészavarok</t>
  </si>
  <si>
    <t>Opiátok használata okozta mentális- és viselkedészavarok</t>
  </si>
  <si>
    <t>F11;F12; F14;F16</t>
  </si>
  <si>
    <t>Nyugtatók és altatók használata által okozott mentális- és viselkedészavarok</t>
  </si>
  <si>
    <t>Egyéb stimulánsok használata által okozott mentális és viselkedészavarok beleértve a koffeint</t>
  </si>
  <si>
    <t>Dohányzás okozta mentális- és viselkedészavarok</t>
  </si>
  <si>
    <t>Illékony oldószerek (spray) okozta mentális- és viselkedészavarok</t>
  </si>
  <si>
    <t>Schizofrénia</t>
  </si>
  <si>
    <t>Schizotípiás rendellenesség</t>
  </si>
  <si>
    <t>Tartós deluzionális rendellenességek</t>
  </si>
  <si>
    <t>Akut és átmeneti pszichotikus rendellenességek</t>
  </si>
  <si>
    <t>Indukált deluzionális rendellenességek</t>
  </si>
  <si>
    <t>Schizoaffektív rendellenességek</t>
  </si>
  <si>
    <t>Egyéb nem organikus pszichotikus rendellenességek</t>
  </si>
  <si>
    <t xml:space="preserve">Mániás epizód </t>
  </si>
  <si>
    <t>Bipoláris affektív zavar</t>
  </si>
  <si>
    <t>Depressziós epizód</t>
  </si>
  <si>
    <t>Perzisztáló hangulati [rendellenesség] zavar</t>
  </si>
  <si>
    <t>Egyéb hangulat- (affektív) zavarok</t>
  </si>
  <si>
    <t>Nem meghatározott hangulat- (affektív) zavar</t>
  </si>
  <si>
    <t>Fóbiás szorongás rendellenességek</t>
  </si>
  <si>
    <t>Obszesszív-kompulzív zavar (szindróma)</t>
  </si>
  <si>
    <t>Súlyos stressz által kiváltott reakció és alkalmazkodási rendellenességek</t>
  </si>
  <si>
    <t>Disszociatív (konverziós) zavarok</t>
  </si>
  <si>
    <t>Szomatoform rendellenességek</t>
  </si>
  <si>
    <t>Egyéb neurotikus rendellenességek</t>
  </si>
  <si>
    <t>Evési zavarok (táplálkozási zavarok)</t>
  </si>
  <si>
    <t>Nem organikus alvási rendellenességek</t>
  </si>
  <si>
    <t>Szexuális diszfunkció, melyet nem szervi rendellenesség vagy betegség okozott</t>
  </si>
  <si>
    <t>Mentális és viselkedészavarok a gyermekágyhoz társulva</t>
  </si>
  <si>
    <t>Pszichológiai tényezők és viselkedésformák, melyek máshova osztályozott rendellenességekhez vagy betegségekhez társulnak</t>
  </si>
  <si>
    <t>Dependenciát nem okozó anyagok abúzusa</t>
  </si>
  <si>
    <t>Nem meghatározott magatartási szindrómák, amelyek fiziológiai zavarokkal és fizikai faktorokkal társulnak</t>
  </si>
  <si>
    <t>Specifikus személyiségi rendellenességek</t>
  </si>
  <si>
    <t>A nemi identitás zavarai</t>
  </si>
  <si>
    <t>A szexuális fejlődéshez és orientációhoz társuló pszichológiai és viselkedési rendellenességek</t>
  </si>
  <si>
    <t>A felnőtt személyiség és viselkedés egyéb zavarai</t>
  </si>
  <si>
    <t>Enyhe mentális retardáció</t>
  </si>
  <si>
    <t>Közepes mentális retardáció</t>
  </si>
  <si>
    <t>Súlyos mentális retardáció</t>
  </si>
  <si>
    <t>Igen súlyos mentális retardáció</t>
  </si>
  <si>
    <t>Máshová nem osztályozott mentális retardáció</t>
  </si>
  <si>
    <t>A beszéd és beszédnyelv specifikus fejlődési rendellenességei</t>
  </si>
  <si>
    <t>A motoros funkció specifikus fejlődési rendellenességei</t>
  </si>
  <si>
    <t>A pszichológiai fejlődés egyéb rendellenességei</t>
  </si>
  <si>
    <t>Hiperkinetikus zavarok</t>
  </si>
  <si>
    <t>Magatartási zavarok</t>
  </si>
  <si>
    <t>Jellegzetesen gyermekkorban kezdődő emocionális zavarok</t>
  </si>
  <si>
    <t>A szocializáció jellegzetesen gyermek- és serdülőkorban kezdődő zavarai</t>
  </si>
  <si>
    <t>Egyéb, rendszerint gyermek- és serdülőkorban kezdődő viselkedési és emocionális rendellenességek</t>
  </si>
  <si>
    <t>Másként nem meghatározott mentális rendellenesség</t>
  </si>
  <si>
    <t>Baktériumok okozta agyhártyagyulladás</t>
  </si>
  <si>
    <t>Egyéb, nem meghatározott eredetű agyhártyagyulladás</t>
  </si>
  <si>
    <t>Encephalitis, myelitis és encephalomyelitis</t>
  </si>
  <si>
    <t>Koponyaűri és gerinccsatornai tályog és granuloma</t>
  </si>
  <si>
    <t>Koponyaűri és gerinccsatornai phlebitis és thrombophlebitis</t>
  </si>
  <si>
    <t>Huntington-kór</t>
  </si>
  <si>
    <t>Öröklődő ataxia</t>
  </si>
  <si>
    <t>Gerincvelői izomsorvadás és rokon szindrómák</t>
  </si>
  <si>
    <t>Parkinson-kór</t>
  </si>
  <si>
    <t>Másodlagos parkinsonizmus</t>
  </si>
  <si>
    <t>A törzsdúcok egyéb elfajulásos megbetegedései</t>
  </si>
  <si>
    <t>Egyéb extrapyramidális és mozgási rendellenességek</t>
  </si>
  <si>
    <t>Alzheimer-kór</t>
  </si>
  <si>
    <t>A központi idegrendszer egyéb elfajulásos betegségei</t>
  </si>
  <si>
    <t>Sclerosis multiplex</t>
  </si>
  <si>
    <t>Egyéb heveny, disszeminált demyelinisatio</t>
  </si>
  <si>
    <t>A központi idegrendszer egyéb demyelinisatiós megbetegedései</t>
  </si>
  <si>
    <t>Epilepszia</t>
  </si>
  <si>
    <t>Status epilepticus</t>
  </si>
  <si>
    <t>Egyéb fejfájás szindrómák</t>
  </si>
  <si>
    <t>Átmeneti agyi ischaemiás attakok (TIA) és rokon szindrómák</t>
  </si>
  <si>
    <t>Alvászavarok</t>
  </si>
  <si>
    <t>A nervus trigeminus rendellenességei</t>
  </si>
  <si>
    <t>Ideggyök és fonat (plexus) rendellenességek</t>
  </si>
  <si>
    <t>Egyéb mononeuropathiák</t>
  </si>
  <si>
    <t>Örökletes és idiopathiás idegbántalom</t>
  </si>
  <si>
    <t>Gyulladásos polyneuropathia</t>
  </si>
  <si>
    <t>Egyéb polyneuropathiák</t>
  </si>
  <si>
    <t>A környéki idegrendszer egyéb megbetegedései</t>
  </si>
  <si>
    <t>Myasthenia gravis és egyéb myoneurális rendellenességek</t>
  </si>
  <si>
    <t>Elsődleges izombetegségek</t>
  </si>
  <si>
    <t>Egyéb izombántalmak</t>
  </si>
  <si>
    <t>Csecsemőkori agyi bénulás</t>
  </si>
  <si>
    <t>Féloldali bénulás (hemiplegia)</t>
  </si>
  <si>
    <t>Kétoldali alsó végtag bénulás</t>
  </si>
  <si>
    <t>Egyéb bénulásos szindrómák</t>
  </si>
  <si>
    <t>Az autonóm idegrendszer rendellenességei</t>
  </si>
  <si>
    <t>Vízfejűség (hydrocephalus)</t>
  </si>
  <si>
    <t>Toxikus encephalopathia</t>
  </si>
  <si>
    <t>A gerincvelő egyéb megbetegedései</t>
  </si>
  <si>
    <t>A központi idegrendszer egyéb betegségei</t>
  </si>
  <si>
    <t>Beavatkozások utáni idegrendszeri rendellenességek</t>
  </si>
  <si>
    <t>Árpa és jégárpa</t>
  </si>
  <si>
    <t>A szemhéj egyéb rendellenességei</t>
  </si>
  <si>
    <t>A könnyszervek rendellenességei</t>
  </si>
  <si>
    <t>A szemgödör rendellenességei</t>
  </si>
  <si>
    <t>Kötőhártyagyulladás (Conjunctivitis)</t>
  </si>
  <si>
    <t>A kötőhártya egyéb rendellenességei</t>
  </si>
  <si>
    <t>Az ínhártya rendellenessége</t>
  </si>
  <si>
    <t>Szaruhártya fekély</t>
  </si>
  <si>
    <t>Szaruhártya pigmentatiók és lerakódások</t>
  </si>
  <si>
    <t>Iridocyclitis</t>
  </si>
  <si>
    <t>Szivárványhártya és sugártest rendellenesség</t>
  </si>
  <si>
    <t>Kezdődő öregkori szürkehályog</t>
  </si>
  <si>
    <t>Egyéb határozott szürkehályog</t>
  </si>
  <si>
    <t>Lencsehiány (aphakia)</t>
  </si>
  <si>
    <t>Egyéb chorioretineális rendellenességek</t>
  </si>
  <si>
    <t>Ideghártya leválás szakadással</t>
  </si>
  <si>
    <t>Ideghártya rendellenesség</t>
  </si>
  <si>
    <t>Zöldhályog</t>
  </si>
  <si>
    <t>Üvegtest rendellenesség</t>
  </si>
  <si>
    <t>Szemgolyó elváltozás</t>
  </si>
  <si>
    <t>Látóideg gyulladás (Neuritis optica)</t>
  </si>
  <si>
    <t>A látóideg és -pályák egyéb rendellenességei</t>
  </si>
  <si>
    <t>Bénulásos kancsalság</t>
  </si>
  <si>
    <t>A binocularis szemmozgás rendellenessége</t>
  </si>
  <si>
    <t>Fénytörési rendellenesség</t>
  </si>
  <si>
    <t>Látászavar</t>
  </si>
  <si>
    <t>Nem meghatározott látásvesztés</t>
  </si>
  <si>
    <t>Nystagmus és egyéb irreguláris szemmozgások</t>
  </si>
  <si>
    <t>A szem és függelékeinek rendellenessége</t>
  </si>
  <si>
    <t>A szem és függelékeinek műtét utáni rendellenessége</t>
  </si>
  <si>
    <t>Otitis externa</t>
  </si>
  <si>
    <t>Egyéb külsőfül-gyulladás</t>
  </si>
  <si>
    <t>Nem-gennyes középfülgyulladás</t>
  </si>
  <si>
    <t>Gennyes középfülgyulladás</t>
  </si>
  <si>
    <t>Az Eustach-kürt elzáródás és egyéb betegségei</t>
  </si>
  <si>
    <t>Csecsnyúlványgyulladás és rokon állapotok</t>
  </si>
  <si>
    <t>A középfül cholesteatomája</t>
  </si>
  <si>
    <t>Dobhártyabetegség</t>
  </si>
  <si>
    <t>Középfül- és csecsnyúlványbetegség</t>
  </si>
  <si>
    <t>Otosclerosis</t>
  </si>
  <si>
    <t>Egyensúlyzavarok</t>
  </si>
  <si>
    <t>Belsőfül-betegség</t>
  </si>
  <si>
    <t>Vezetéses hallásvesztés</t>
  </si>
  <si>
    <t>Egyéb hallásvesztés</t>
  </si>
  <si>
    <t>Fülfolyás, fülvérzés</t>
  </si>
  <si>
    <t>Fülrendellenesség</t>
  </si>
  <si>
    <t>Beavatkozást követő fül és csecsnyúlvány rendellenesség</t>
  </si>
  <si>
    <t>Rheumás láz a szív érintettségének említése nélkül</t>
  </si>
  <si>
    <t>Rheumás láz a szív érintettségével</t>
  </si>
  <si>
    <t>Rheumás vitustánc (chorea)</t>
  </si>
  <si>
    <t>A mitrális billentyű rheumás betegségei</t>
  </si>
  <si>
    <t>Az aortabillentyű rheumás betegségei</t>
  </si>
  <si>
    <t>A tricuspidális billentyű rheumás betegségei</t>
  </si>
  <si>
    <t>Többszörös billentyűbetegségek</t>
  </si>
  <si>
    <t>Egyéb rheumás szívbetegségek</t>
  </si>
  <si>
    <t>Magasvérnyomás-betegség (elsődleges)</t>
  </si>
  <si>
    <t>Hypertensiv szívbetegség</t>
  </si>
  <si>
    <t>Hypertensiv vesebetegség</t>
  </si>
  <si>
    <t>Magasvérnyomás eredetű szív- és vesebetegség</t>
  </si>
  <si>
    <t>Másodlagos hypertonia</t>
  </si>
  <si>
    <t>Angina pectoris</t>
  </si>
  <si>
    <t>Heveny szívizomelhalás</t>
  </si>
  <si>
    <t>Ismétlődő szívizomelhalás</t>
  </si>
  <si>
    <t>Egyéb heveny ischaemiás szívbetegségek</t>
  </si>
  <si>
    <t>Idült ischaemiás szívbetegség</t>
  </si>
  <si>
    <t>Tüdőembólia</t>
  </si>
  <si>
    <t>Egyéb tüdőeredetű szívbetegségek</t>
  </si>
  <si>
    <t>Pulmonális szívbetegség</t>
  </si>
  <si>
    <t>A tüdőerek egyéb betegségei</t>
  </si>
  <si>
    <t>Heveny szívburokgyulladás</t>
  </si>
  <si>
    <t>A szívburok egyéb betegségei</t>
  </si>
  <si>
    <t>Heveny és félheveny szívbelhártyagyulladás</t>
  </si>
  <si>
    <t>A mitrális billentyű nem rheumás betegségei</t>
  </si>
  <si>
    <t>Az aortabillentyű nem rheumás betegségei</t>
  </si>
  <si>
    <t>A tricuspidális billentyű nem rheumás rendellenességei</t>
  </si>
  <si>
    <t>A pulmonális billentyű rendellenességei</t>
  </si>
  <si>
    <t>Szívbelhártya-gyulladás, billentyű nem meghatározott</t>
  </si>
  <si>
    <t>Heveny szívizomgyulladás</t>
  </si>
  <si>
    <t>Cardiomyopathia</t>
  </si>
  <si>
    <t>Pókhálóhártya alatti vérzés</t>
  </si>
  <si>
    <t>Agyállományi vérzés,  egyéb nem traumás koponyaűri vérzés</t>
  </si>
  <si>
    <t>Agyi infarktus</t>
  </si>
  <si>
    <t>Szélütés (stroke) nem vérzésnek vagy infarktusnak minősítve</t>
  </si>
  <si>
    <t xml:space="preserve">Egyéb cerebrovasculáris betegségek </t>
  </si>
  <si>
    <t>Atherosclerosis</t>
  </si>
  <si>
    <t>Aorta-aneurysma és dissectio</t>
  </si>
  <si>
    <t>Egyéb aneurysma</t>
  </si>
  <si>
    <t>Egyéb perifériás érbetegségek</t>
  </si>
  <si>
    <t>Artériás embólia és thrombosis</t>
  </si>
  <si>
    <t>A artériák és arteriolák egyéb rendellenességei</t>
  </si>
  <si>
    <t>A hajszálerek betegségei</t>
  </si>
  <si>
    <t>Phlebitis és thrombophlebitis</t>
  </si>
  <si>
    <t>Egyéb visszeres embólia és thrombosis</t>
  </si>
  <si>
    <t>Az alsó végtag visszértágulatai</t>
  </si>
  <si>
    <t>Aranyér (nodus haemorrhoidalis)</t>
  </si>
  <si>
    <t>Nyelőcső varicositás, a visszerek egyéb betegségei</t>
  </si>
  <si>
    <t>Nem specifikus nyirokcsomó-gyulladás</t>
  </si>
  <si>
    <t>Alacsony vérnyomás</t>
  </si>
  <si>
    <t>A keringési rendszer beavatkozást követő rendellenességei</t>
  </si>
  <si>
    <t>A keringési rendszer egyéb és nem meghatározott rendellenességei</t>
  </si>
  <si>
    <t>Heveny orr-garatgyulladás [meghűlés]</t>
  </si>
  <si>
    <t>Heveny melléküreggyulladás</t>
  </si>
  <si>
    <t>Heveny garatgyulladás, mandulagyulladás</t>
  </si>
  <si>
    <t>Heveny gége és légcsőgyulladás</t>
  </si>
  <si>
    <t>Heveny obstruktív laryngitis [croup] és epiglottitis</t>
  </si>
  <si>
    <t>Felső légúti fertőzések több és nem meghatározott helyen</t>
  </si>
  <si>
    <t>Azonosított influenzavírus okozta influenza</t>
  </si>
  <si>
    <t>Influenza, vírus azonosítása nélkül</t>
  </si>
  <si>
    <t>Vírusos tüdőgyulladás</t>
  </si>
  <si>
    <t>Streptococcus pneumoniae</t>
  </si>
  <si>
    <t>Haemophilus influenzae</t>
  </si>
  <si>
    <t>Bakteriális tüdőgyulladás</t>
  </si>
  <si>
    <t>Egyéb fertőző organizmusok okozta tüdőgyulladás</t>
  </si>
  <si>
    <t>Tüdőgyulladás, kórokozó nem meghatározott</t>
  </si>
  <si>
    <t>Heveny hörghurut</t>
  </si>
  <si>
    <t>Nem meghatározott alsó légúti fertőzés</t>
  </si>
  <si>
    <t>Vasomotor és allergiás rhinitis</t>
  </si>
  <si>
    <t>Idült rhinitis, nasopharyngitis és pharyngitis</t>
  </si>
  <si>
    <t>Idült melléküreggyulladás</t>
  </si>
  <si>
    <t>A garat- és orrmandulák idült betegségei</t>
  </si>
  <si>
    <t>Mandula körüli tályog</t>
  </si>
  <si>
    <t>Idült laryngitis és laryngotracheitis</t>
  </si>
  <si>
    <t>A hangszalagok és gége máshová nem osztályozott betegségei</t>
  </si>
  <si>
    <t>A felső légutak egyéb betegségei</t>
  </si>
  <si>
    <t>J30-J39</t>
  </si>
  <si>
    <t>Bronchitis, nem hevenynek vagy idültnek meghatározva</t>
  </si>
  <si>
    <t>Egyszerű és mucopurulens idült bronchitis</t>
  </si>
  <si>
    <t>Nem meghatározott idült bronchitis</t>
  </si>
  <si>
    <t>Emphysema</t>
  </si>
  <si>
    <t>Egyéb idült, obstruktív tüdőbetegség</t>
  </si>
  <si>
    <t>Asthma</t>
  </si>
  <si>
    <t>Bronchiectasia</t>
  </si>
  <si>
    <t>Szénbányászok pneumoconiosisa</t>
  </si>
  <si>
    <t>Azbeszt és egyéb ásványi rostok okozta pneumoconiosis</t>
  </si>
  <si>
    <t>Kvarctartalmú por okozta pneumoconiosis</t>
  </si>
  <si>
    <t>Pneumoconiosis egyéb szervetlen poroktól</t>
  </si>
  <si>
    <t>Gümőkórral társult pneumoconiosis</t>
  </si>
  <si>
    <t>Meghatározott szerves por okozta légúti betegség</t>
  </si>
  <si>
    <t>Légzőszervi állapotok egyéb külső ágensektől</t>
  </si>
  <si>
    <t xml:space="preserve"> J60-J70</t>
  </si>
  <si>
    <t>Tüdővizenyő</t>
  </si>
  <si>
    <t>Egyéb interstitiális tüdőbetegségek</t>
  </si>
  <si>
    <t xml:space="preserve"> J80-J84</t>
  </si>
  <si>
    <t>Tüdő- és gátortályog</t>
  </si>
  <si>
    <t>Légmell</t>
  </si>
  <si>
    <t>Egyéb mellüregi állapotok</t>
  </si>
  <si>
    <t>Beavatkozást követő légzési rendellenességek</t>
  </si>
  <si>
    <t>Légzési elégtelenség</t>
  </si>
  <si>
    <t>A fogfejlődés és áttörés rendellenességei</t>
  </si>
  <si>
    <t>Fogszuvasodás</t>
  </si>
  <si>
    <t>A fog kemény szöveteinek egyéb betegségei</t>
  </si>
  <si>
    <t>A fogíny és a fogatlan állcsontgerinc egyéb betegségei</t>
  </si>
  <si>
    <t>Dentofaciális rendellenességek [malocclusiót is beleértve]</t>
  </si>
  <si>
    <t>Az állcsontok egyéb betegségei</t>
  </si>
  <si>
    <t>A nyálmirigyek betegségei</t>
  </si>
  <si>
    <t xml:space="preserve">Stomatitis és rokon elváltozások </t>
  </si>
  <si>
    <t>Az ajak és a szájnyálkahártya egyéb betegségei</t>
  </si>
  <si>
    <t>A nyelv betegségei</t>
  </si>
  <si>
    <t>Nyelőcsőgyulladás</t>
  </si>
  <si>
    <t>A nyelőcső egyéb betegsége</t>
  </si>
  <si>
    <t>Gyomorfekély</t>
  </si>
  <si>
    <t>Nyombélfekély</t>
  </si>
  <si>
    <t>Pepticus fekély, nem jelzett helyen</t>
  </si>
  <si>
    <t>Gastrojejunális fekély</t>
  </si>
  <si>
    <t>Gyomor- és nyombélgyulladás</t>
  </si>
  <si>
    <t>Dyspepsia</t>
  </si>
  <si>
    <t>A gyomor és a nyombél egyéb betegségei</t>
  </si>
  <si>
    <t>Heveny féregnyúlvány gyulladás</t>
  </si>
  <si>
    <t>Egyéb féregnyúlvány gyulladás</t>
  </si>
  <si>
    <t>Lágyéksérv</t>
  </si>
  <si>
    <t>Rekeszsérv</t>
  </si>
  <si>
    <t>Egyéb hasi sérv</t>
  </si>
  <si>
    <t xml:space="preserve"> K40-46</t>
  </si>
  <si>
    <t>Crohn-betegség [enteritis regionalis]</t>
  </si>
  <si>
    <t>Colitis ulcerosa</t>
  </si>
  <si>
    <t>Egyéb nem fertőzéses gastroenteritis és colitis</t>
  </si>
  <si>
    <t>A vékonybelek vasculáris rendellenességei</t>
  </si>
  <si>
    <t>Bélhűdés és bélelzáródás, sérv nélkül</t>
  </si>
  <si>
    <t>A belek diverticulosisa</t>
  </si>
  <si>
    <t>Irritábilis bél szindróma, belek egyéb működési rendellenességei</t>
  </si>
  <si>
    <t>Az anális és rectális táj fissurái, sipolyai és tályogja</t>
  </si>
  <si>
    <t>A belek egyéb betegségei</t>
  </si>
  <si>
    <t>Hashártyagyulladás</t>
  </si>
  <si>
    <t>A hashártya egyéb betegségei</t>
  </si>
  <si>
    <t>Alkoholos májbetegség</t>
  </si>
  <si>
    <t>Toxikus májbetegség</t>
  </si>
  <si>
    <t>Idült májgyulladás</t>
  </si>
  <si>
    <t>Májfibrosis és májzsugorodás</t>
  </si>
  <si>
    <t>A máj egyéb gyulladásos betegségei</t>
  </si>
  <si>
    <t>Egyéb májbetegségek</t>
  </si>
  <si>
    <t>Epekövesség</t>
  </si>
  <si>
    <t>Epehólyag-gyulladás</t>
  </si>
  <si>
    <t>Az epehólyag egyéb betegségei</t>
  </si>
  <si>
    <t>Heveny hasnyálmirigy-gyulladás</t>
  </si>
  <si>
    <t>A hasnyálmirigy egyéb megbetegedései</t>
  </si>
  <si>
    <t>Intestinális malabsorptio</t>
  </si>
  <si>
    <t>Beavatkozások utáni emésztő-rendszeri rendellenességek</t>
  </si>
  <si>
    <t>Az emésztőrendszer egyéb betegségei</t>
  </si>
  <si>
    <t>Ótvar (impetigo)</t>
  </si>
  <si>
    <t>Bőrtályog, kelés, karbunkulus, cellulitis</t>
  </si>
  <si>
    <t>Akut nyirokcsomógyulladás</t>
  </si>
  <si>
    <t>Pilonidális cysta</t>
  </si>
  <si>
    <t>A bőr és bőralatti szövetek egyéb helyi fertőzései</t>
  </si>
  <si>
    <t xml:space="preserve"> L00-L08</t>
  </si>
  <si>
    <t>Egyéb bullózus rendellenességek</t>
  </si>
  <si>
    <t>Seborrhoeás dermatitis</t>
  </si>
  <si>
    <t>Allergiás kontakt dermatitis</t>
  </si>
  <si>
    <t>Lichen simplex chronicus és prurigo</t>
  </si>
  <si>
    <t>Egyéb dermatitisek</t>
  </si>
  <si>
    <t>L20-L30</t>
  </si>
  <si>
    <t>Psoriasis</t>
  </si>
  <si>
    <t>Lichen ruber planus</t>
  </si>
  <si>
    <t>Egyéb papulosquamosus rendellenességek</t>
  </si>
  <si>
    <t>L40-L44</t>
  </si>
  <si>
    <t>Erythema multiforme</t>
  </si>
  <si>
    <t>Erythema nodosum</t>
  </si>
  <si>
    <t>Egyéb erythematosus állapotok</t>
  </si>
  <si>
    <t>Napozás okozta dermatitis</t>
  </si>
  <si>
    <t>Radiodermatitis</t>
  </si>
  <si>
    <t>A bőr és bőralatti szövet sugárzással kapcsolatos elváltozása</t>
  </si>
  <si>
    <t xml:space="preserve"> l55-l59</t>
  </si>
  <si>
    <t>Köröm rendellenességek</t>
  </si>
  <si>
    <t>Heges alopecia [hegesedéssel járó szövetvesztés]</t>
  </si>
  <si>
    <t>Hypertrichosis</t>
  </si>
  <si>
    <t>Acne</t>
  </si>
  <si>
    <t>Rosacea</t>
  </si>
  <si>
    <t>Folliculáris rendellenességek</t>
  </si>
  <si>
    <t>Apokrin verejték rendellenesség</t>
  </si>
  <si>
    <t>Decubitus-fekély</t>
  </si>
  <si>
    <t>Lupus erythematosus</t>
  </si>
  <si>
    <t>Egyéb lokalizált kötőszöveti rendellenességek</t>
  </si>
  <si>
    <t>A bőr és bőralatti szövet rendellenessége</t>
  </si>
  <si>
    <t>L80-L98</t>
  </si>
  <si>
    <t>Ízületi gyulladás pyogén kórokozók miatt</t>
  </si>
  <si>
    <t>Reaktív arthropathiák</t>
  </si>
  <si>
    <t>Rheumatoid arthritis</t>
  </si>
  <si>
    <t>Fiatalkori ízületi gyulladás</t>
  </si>
  <si>
    <t>Köszvény</t>
  </si>
  <si>
    <t>Egyéb ízületi gyulladás</t>
  </si>
  <si>
    <t>Polyarthrosis</t>
  </si>
  <si>
    <t>Coxarthrosis [csípőízületi arthrosis]</t>
  </si>
  <si>
    <t>Gonarthrosis [térdízületi arthrosis]</t>
  </si>
  <si>
    <t>Egyéb ízületi arthrosis</t>
  </si>
  <si>
    <t>A kéz és lábujjak szerzett torzulásai</t>
  </si>
  <si>
    <t>A végtagok egyéb szerzett deformitásai</t>
  </si>
  <si>
    <t>Egyéb meghatározott ízületi elváltozások</t>
  </si>
  <si>
    <t>Egyéb ízületi rendellenességek</t>
  </si>
  <si>
    <t>Polyarteritis nodosa és rokon állapotok</t>
  </si>
  <si>
    <t>Szisztémás lupus erythematosus</t>
  </si>
  <si>
    <t>A kötőszövet szisztémás érintettsége</t>
  </si>
  <si>
    <t xml:space="preserve"> M30-M35</t>
  </si>
  <si>
    <t>Kyphosis és lordosis</t>
  </si>
  <si>
    <t>Scoliosis</t>
  </si>
  <si>
    <t>Egyéb deformáló dorsopathiák</t>
  </si>
  <si>
    <t>Spondylitis ankylopoetica</t>
  </si>
  <si>
    <t>Egyéb gyulladásos gerincbetegségek</t>
  </si>
  <si>
    <t>Spondylosis</t>
  </si>
  <si>
    <t>Egyéb gerincbetegségek</t>
  </si>
  <si>
    <t>A nyaki porckorongok rendellenességei</t>
  </si>
  <si>
    <t>Egyéb intervertebrális porckorong rendellenességek</t>
  </si>
  <si>
    <t>Egyéb dorsopathiák</t>
  </si>
  <si>
    <t>Hát-fájdalom</t>
  </si>
  <si>
    <t>Myositis</t>
  </si>
  <si>
    <t>Egyéb izom-rendellenességek</t>
  </si>
  <si>
    <t>Synovitis és tenosynovitis</t>
  </si>
  <si>
    <t>A synovium és az inak egyéb rendellenességei</t>
  </si>
  <si>
    <t>Lágyrész-rendellenességek erőltetés, vagy nyomás következtében</t>
  </si>
  <si>
    <t>Váll-elváltozások</t>
  </si>
  <si>
    <t>Egyéb lágyrész-rendellenességek</t>
  </si>
  <si>
    <t xml:space="preserve"> M70-M79</t>
  </si>
  <si>
    <t>Osteoporosis</t>
  </si>
  <si>
    <t>Felnőttkori csontlágyulás</t>
  </si>
  <si>
    <t>A csontsűrűség és szerkezet rendellenessége</t>
  </si>
  <si>
    <t>Csontvelőgyulladás</t>
  </si>
  <si>
    <t>A csontok Paget-kórja [ostitis deformans]</t>
  </si>
  <si>
    <t>Egyéb csontrendellenességek</t>
  </si>
  <si>
    <t>A csípő és medence juvenilis osteochondrosisa</t>
  </si>
  <si>
    <t>A porc egyéb rendellenességei</t>
  </si>
  <si>
    <t>A csont - izomrendszer és a kötőszövet egyéb szerzett deformitásai</t>
  </si>
  <si>
    <t>Akut nephritis szindróma</t>
  </si>
  <si>
    <t>Gyors progressziójú nephritis szindróma</t>
  </si>
  <si>
    <t>Ismétlődő és perzisztáló haematuria</t>
  </si>
  <si>
    <t>Krónikus nephritis szindróma</t>
  </si>
  <si>
    <t>Nephrosis szindróma</t>
  </si>
  <si>
    <t>Nem meghatározott nephritis szindróma</t>
  </si>
  <si>
    <t>Izolált fehérjevizelés meghatározott morfológiai elváltozással</t>
  </si>
  <si>
    <t>Hereditaer nephropathia</t>
  </si>
  <si>
    <t>Akut tubulo-interstitiális nephritis</t>
  </si>
  <si>
    <t>Krónikus tubulo-interstitiális nephritis</t>
  </si>
  <si>
    <t>Tubulo-interstitiális nephritis, akutnak vagy krónikusnak nem meghatározva</t>
  </si>
  <si>
    <t>Obstruktív és reflux uropathia</t>
  </si>
  <si>
    <t>Gyógyszer- és nehézfém-indukált tubulo-interstitiális és tubuláris állapotok</t>
  </si>
  <si>
    <t>Egyéb tubulo-interstitiális betegségek</t>
  </si>
  <si>
    <t>Heveny veseelégtelenség</t>
  </si>
  <si>
    <t>Krónikus veseelégtelenség</t>
  </si>
  <si>
    <t>Nem meghatározott veseelégtelenség</t>
  </si>
  <si>
    <t>Vese- és uréterkő</t>
  </si>
  <si>
    <t>Az alsó húgyutak kövessége</t>
  </si>
  <si>
    <t>Vesekólika</t>
  </si>
  <si>
    <t>A renális tubuláris funkció károsodása okozta rendellenességek</t>
  </si>
  <si>
    <t>Vesezsugorodás</t>
  </si>
  <si>
    <t>Ismeretlen okú kis vese</t>
  </si>
  <si>
    <t>A vese és uréter egyéb rendellenességei</t>
  </si>
  <si>
    <t>Húgyhólyaggyulladás</t>
  </si>
  <si>
    <t>A húgyhólyag neuromusculáris dysfunctiója</t>
  </si>
  <si>
    <t>A húgyhólyag egyéb rendellenességei</t>
  </si>
  <si>
    <t>Húgycsőgyulladás és urethra-szindróma</t>
  </si>
  <si>
    <t>Húgycsőszűkület</t>
  </si>
  <si>
    <t>A húgycső egyéb rendellenességei</t>
  </si>
  <si>
    <t>A húgyrendszer egyéb rendellenességei</t>
  </si>
  <si>
    <t>Prostata túltengés</t>
  </si>
  <si>
    <t>Hydrocele és spermatocele</t>
  </si>
  <si>
    <t>Orchitis és epididymitis</t>
  </si>
  <si>
    <t>Fitymatúltengés, phimosis és paraphimosis</t>
  </si>
  <si>
    <t>A férfi nemi szervek rendellenességei máshova osztályozott betegségekben</t>
  </si>
  <si>
    <t xml:space="preserve"> N40-N51</t>
  </si>
  <si>
    <t>Jóindulatú emlő dysplasia</t>
  </si>
  <si>
    <t>Emlő gyulladásos rendellenességei</t>
  </si>
  <si>
    <t>Az emlő egyéb rendellenességei</t>
  </si>
  <si>
    <t>Méhkürt és petefészek gyulladás</t>
  </si>
  <si>
    <t>Méhgyulladás, a méhnyak kivételével</t>
  </si>
  <si>
    <t>A méhnyak gyulladásos betegsége</t>
  </si>
  <si>
    <t>A női kismedence egyéb gyulladásos betegségei</t>
  </si>
  <si>
    <t>A hüvely és szeméremtest egyéb gyulladása</t>
  </si>
  <si>
    <t>Endometriosis</t>
  </si>
  <si>
    <t>A női nemi szervek prolapsusa</t>
  </si>
  <si>
    <t>A női nemi szerveket érintő sipolyok</t>
  </si>
  <si>
    <t>A petefészek, méhkürt és a széles méhszalag nem-gyulladásos rendellenességei</t>
  </si>
  <si>
    <t>A női nemi szervek polypusa</t>
  </si>
  <si>
    <t>A méh egyéb, nem gyulladásos rendellenességei, a méhnyak kivételével</t>
  </si>
  <si>
    <t>A méhnyak erosiója és ectropionja</t>
  </si>
  <si>
    <t>Dysplasia cervicis uteri</t>
  </si>
  <si>
    <t>A méhnyak egyéb, nem-gyulladásos rendellenességei</t>
  </si>
  <si>
    <t>A hüvely egyéb, nem-gyulladásos rendellenességei</t>
  </si>
  <si>
    <t>A szeméremtest és gát egyéb nem-gyulladásos rendellenessége</t>
  </si>
  <si>
    <t>Hiányzó, csekély és ritka havivérzés</t>
  </si>
  <si>
    <t>Excesszív, gyakori és szabálytalan havivérzés</t>
  </si>
  <si>
    <t>Egyéb rendellenes méh- és hüvelyvérzés</t>
  </si>
  <si>
    <t>A női nemi szervekkel és havivérzéssel kapcsolatos fájdalom és egyéb állapotok</t>
  </si>
  <si>
    <t>Menopausális és egyéb perimenopausális rendellenességek</t>
  </si>
  <si>
    <t>Habituális vetélő</t>
  </si>
  <si>
    <t>Női infertilitás</t>
  </si>
  <si>
    <t>Az urogenitális rendszer beavatkozást követő rendellenességei</t>
  </si>
  <si>
    <t>Méhen kívüli terhesség</t>
  </si>
  <si>
    <t>Üszögterhesség</t>
  </si>
  <si>
    <t>Spontán vetélés</t>
  </si>
  <si>
    <t>Vetélés egyéb okból</t>
  </si>
  <si>
    <t>Vetélést, méhen kívüli és üszögterhességet követő szövődmények</t>
  </si>
  <si>
    <t>Terhességet, szülést és gyermekágyat komplikáló, a terhesség előtt is fennálló magasvérnyomás</t>
  </si>
  <si>
    <t>Terhesség előtt ismert hypertensiv betegségek, rárakódott fehérjevizeléssel</t>
  </si>
  <si>
    <t>Terhességi [terhesség által kiváltott] vizenyő és fehérjevizelés magasvérnyomás nélkül</t>
  </si>
  <si>
    <t>Terhességi [terhesség által kiváltott]</t>
  </si>
  <si>
    <t>Terhességi [terhesség által kiváltott] magasvérnyomás szignifikáns fehérjevizeléssel</t>
  </si>
  <si>
    <t>Anyai magasvérnyomás</t>
  </si>
  <si>
    <t>Vérzés a terhesség első három hónapjában</t>
  </si>
  <si>
    <t>Terhességi excesszív hányás</t>
  </si>
  <si>
    <t>Vénás szövődmények terhesség alatt</t>
  </si>
  <si>
    <t>Az urogenitális rendszer fertőzései terhességben</t>
  </si>
  <si>
    <t>Cukorbetegség terhességben</t>
  </si>
  <si>
    <t>Hiányos táplálkozás terhességben</t>
  </si>
  <si>
    <t>Veszélyeztetett terhesség egyéb, főként a terhességgel kapcsolatos állapotok miatt</t>
  </si>
  <si>
    <t>Terhesgondozási szűrés során felfedezett kóros leletek</t>
  </si>
  <si>
    <t>Anaesthesiológiai szövődmények a terhesség alatt</t>
  </si>
  <si>
    <t>Többes terhességgel összefüggő szövődmények</t>
  </si>
  <si>
    <t>Hydramnion (polyhydramnion)</t>
  </si>
  <si>
    <t>Időelőtti burokrepedés</t>
  </si>
  <si>
    <t>Vérzés a szülés megindulása előtt</t>
  </si>
  <si>
    <t>Elhúzódó szülés</t>
  </si>
  <si>
    <t>Elakadt szülés a magzat tartási és fekvési rendellenessége miatt</t>
  </si>
  <si>
    <t>Elakadt szülés az anyai medence rendellenességei miatt</t>
  </si>
  <si>
    <t>Szülés alatti vérzéssel szövődött vajúdás és szülés</t>
  </si>
  <si>
    <t>Vajúdás és szülés köldökzsinór szövődményekkel</t>
  </si>
  <si>
    <t>Gátsérülés a szülés alatt</t>
  </si>
  <si>
    <t>Egyéb szülési sérülés</t>
  </si>
  <si>
    <t>Szülés utáni vérzés</t>
  </si>
  <si>
    <t>Placenta és burok visszamaradás vérzés nélkül</t>
  </si>
  <si>
    <t>Anaesthesiológiai szövődmények a vajúdás és szülés alatt</t>
  </si>
  <si>
    <t>A vajúdás és a szülés egyéb szövődményei</t>
  </si>
  <si>
    <t>Gyermekágyi láz [sepsis puerperalis]</t>
  </si>
  <si>
    <t>O80-O84</t>
  </si>
  <si>
    <t>Egyéb gyermekágyi fertőzések</t>
  </si>
  <si>
    <t>O85-O86</t>
  </si>
  <si>
    <t>Vénás szövődmények a gyermekágy alatt</t>
  </si>
  <si>
    <t>Szülészeti embólia</t>
  </si>
  <si>
    <t>Anaesthesiológiai szövődmények a gyermekágy alatt</t>
  </si>
  <si>
    <t>A gyermekágy szövődményei</t>
  </si>
  <si>
    <t>Az emlő szüléshez társuló fertőzései</t>
  </si>
  <si>
    <t>Az emlő és tejelválasztás egyéb szüléshez társult rendellenességei</t>
  </si>
  <si>
    <t>A magzat vagy újszülött olyan állapota, melyet az anya jelen terhességétől független betegsége okozhatott</t>
  </si>
  <si>
    <t>A terhesség anyai szövődménye miatt érintett magzat vagy újszülött</t>
  </si>
  <si>
    <t>A lepény, a köldökzsinór és a magzatburkok rendellenességei következtében érintett magzat vagy újszülött</t>
  </si>
  <si>
    <t>A vajúdás és szülés egyéb szövődményei miatt érintett magzat vagy újszülött</t>
  </si>
  <si>
    <t>A lepényen át vagy az anyatejjel bejutó károsító anyagok következtében érintett magzat vagy újszülött</t>
  </si>
  <si>
    <t>Visszamaradt magzati növekedés és alultápláltság</t>
  </si>
  <si>
    <t>A rövid terhességi időtartammal és az alacsony születési súllyal kapcsolatos m.n.o. rendellenességek</t>
  </si>
  <si>
    <t>Túlhordással és magas születési súllyal kapcsolatos rendellenességek</t>
  </si>
  <si>
    <t>Szülési sérülés következtében létrejött koponyán belüli roncsolódás és vérzés</t>
  </si>
  <si>
    <t>A központi idegrendszer egyéb szülési sérülései</t>
  </si>
  <si>
    <t>Egyéb szülési sérülések</t>
  </si>
  <si>
    <t xml:space="preserve"> P10-P15</t>
  </si>
  <si>
    <t>Méhen belüli hypoxia</t>
  </si>
  <si>
    <t>Szülési asphyxia</t>
  </si>
  <si>
    <t>Veleszületett tüdőgyulladás</t>
  </si>
  <si>
    <t>Újszülöttkori aspiráció-szindrómák</t>
  </si>
  <si>
    <t>Interstitiális emphysema és társuló állapotok a perinatális életkorban</t>
  </si>
  <si>
    <t>A perinatális időszakban keletkezett tüdővérzés</t>
  </si>
  <si>
    <t>Egyéb, a perinatális időszakban keletkező légúti megbetegedések</t>
  </si>
  <si>
    <t>A keringési rendszer perinatális korban keletkező rendellenességei</t>
  </si>
  <si>
    <t>Veleszületett rubeola szindróma</t>
  </si>
  <si>
    <t>Veleszületett vírusbetegségek</t>
  </si>
  <si>
    <t>Újszülött bakteriális szepszise</t>
  </si>
  <si>
    <t>Egyéb veleszületett fertőző és parazitás betegségek</t>
  </si>
  <si>
    <t>Az újszülött omphalitise enyhe vérzéssel vagy anélkül</t>
  </si>
  <si>
    <t>Egyéb, a perinatális időszakra jellemző fertőzések</t>
  </si>
  <si>
    <t>Magzati,  újszülöttkori vérzések</t>
  </si>
  <si>
    <t>A magzat vagy újszülött haemolyticus betegsége</t>
  </si>
  <si>
    <t xml:space="preserve">Heamolyticus betegség okozta hydrops foetalis </t>
  </si>
  <si>
    <t>Magicterus</t>
  </si>
  <si>
    <t>Újszülöttkori sárgaság egyéb excesszív haemolysis következtében</t>
  </si>
  <si>
    <t>Egyéb perinatális haematológiai rendellenességek</t>
  </si>
  <si>
    <t>Egyéb átmeneti újszülöttkori endokrin rendellenességek</t>
  </si>
  <si>
    <t>Egyéb újszülöttkori bélelzáródás</t>
  </si>
  <si>
    <t>Enterocolitis necrotisans a magzatban és az újszülöttben</t>
  </si>
  <si>
    <t>Egyéb emésztőrendszeri rendellenességek a perinatális életkorban</t>
  </si>
  <si>
    <t>A kültakaró egyéb, a magzatra és az újszülöttre jellemző állapotai</t>
  </si>
  <si>
    <t xml:space="preserve"> P80-P83</t>
  </si>
  <si>
    <t>Újszülöttkori görcsök</t>
  </si>
  <si>
    <t>Az újszülött agyi állapotának egyéb zavarai</t>
  </si>
  <si>
    <t>Táplálási problémák az újszülöttben</t>
  </si>
  <si>
    <t>Az újszülött izomtónusának rendellenességei</t>
  </si>
  <si>
    <t>A magzat elhalása nem meghatározott ok miatt</t>
  </si>
  <si>
    <t>A perinatális szakban keletkező egyéb állapotok</t>
  </si>
  <si>
    <t>Kisfejűség</t>
  </si>
  <si>
    <t>Veleszületett vízfejűség</t>
  </si>
  <si>
    <t>Az agy egyéb veleszületett rendellenességei</t>
  </si>
  <si>
    <t>Gerinchasadék (spina bifida)</t>
  </si>
  <si>
    <t>A gerincvelő egyéb veleszületett fejlődési rendellenességei</t>
  </si>
  <si>
    <t>Az idegrendszer egyéb veleszületett rendellenességei</t>
  </si>
  <si>
    <t>Szemhiány, kisszeműség, nagyszeműség</t>
  </si>
  <si>
    <t>Az arc és nyak egyéb veleszületett rendellenességei</t>
  </si>
  <si>
    <t xml:space="preserve"> Q10-Q18</t>
  </si>
  <si>
    <t>A szív üregeinek és összeköttetéseinek veleszületett rendellenességei</t>
  </si>
  <si>
    <t>A szív egyéb veleszületett rendellenességei</t>
  </si>
  <si>
    <t>A nagy artériák veleszületett rendellenességei</t>
  </si>
  <si>
    <t>A nagyvénák veleszületett rendellenességei</t>
  </si>
  <si>
    <t>A keringési szervrendszer egyéb veleszületett rendellenességei</t>
  </si>
  <si>
    <t>A gége veleszületett rendellenességei</t>
  </si>
  <si>
    <t>A tüdő veleszületett rendellenességei</t>
  </si>
  <si>
    <t>A légzőrendszer egyéb veleszületett rendellenességei</t>
  </si>
  <si>
    <t xml:space="preserve">Szájpadhasadék </t>
  </si>
  <si>
    <t>Ajakhasadék</t>
  </si>
  <si>
    <t>Szájpad- ajakhasadék</t>
  </si>
  <si>
    <t>A tápcsatorna felső szakaszának egyéb veleszületett rendellenességei</t>
  </si>
  <si>
    <t>A vékonybél veleszületett hiánya, elzáródása, szűkülete</t>
  </si>
  <si>
    <t>A bél egyéb veleszületett rendellenességei</t>
  </si>
  <si>
    <t>Az epehólyag, epevezetékek és máj veleszületett rendellenességei</t>
  </si>
  <si>
    <t>Az emésztőrendszer egyéb veleszületett rendellenességei</t>
  </si>
  <si>
    <t>A méh és méhnyak veleszületett rendellenességei</t>
  </si>
  <si>
    <t>A női nemi szervek egyéb veleszületett rendellenességei</t>
  </si>
  <si>
    <t>A férfi nemi szervek egyéb veleszületett rendellenességei</t>
  </si>
  <si>
    <t xml:space="preserve"> Q50-Q56</t>
  </si>
  <si>
    <t>A vese agenesise és egyéb veseállomány csökkenéssel járó elváltozások</t>
  </si>
  <si>
    <t>Cisztás vesebetegség</t>
  </si>
  <si>
    <t>A húgyrendszer egyéb veleszületett rendellenességei</t>
  </si>
  <si>
    <t>A csípő veleszületett deformitásai</t>
  </si>
  <si>
    <t>A lábak veleszületett rendellenességei</t>
  </si>
  <si>
    <t>A fej, arc, gerinc és mellkas csont-izomrendszerének veleszületett rendellenességei</t>
  </si>
  <si>
    <t xml:space="preserve">Polydactylia és syndactylia
  </t>
  </si>
  <si>
    <t>Egyéb veleszületett végtag-rendellenességek</t>
  </si>
  <si>
    <t>A gerinc és csontos mellkas veleszületett rendellenességei</t>
  </si>
  <si>
    <t>A csont-izomrendszer m.n.o. veleszületett rendellenességei</t>
  </si>
  <si>
    <t>Q65-Q79</t>
  </si>
  <si>
    <t>Egyéb meghatározott, több szervrendszert érintő malformatiós szindrómák</t>
  </si>
  <si>
    <t>Egyéb veleszületett, m.n.o. rendellenességek</t>
  </si>
  <si>
    <t>Down-szindróma</t>
  </si>
  <si>
    <t>Edwards-szindróma és Patau-szindróma</t>
  </si>
  <si>
    <t>Egyéb autoszomális, m.n.o. részleges vagy teljes triszómiák</t>
  </si>
  <si>
    <t>Az autoszómák m.n.o. monoszómiái és deletiói</t>
  </si>
  <si>
    <t>Kiegyenlített átrendeződések és szerkezeti markerek,</t>
  </si>
  <si>
    <t>Turner-szindróma</t>
  </si>
  <si>
    <t>Egyéb szex-kromoszóma rendellenességek, női fenotípussal</t>
  </si>
  <si>
    <t>Egyéb szex-kromoszóma rendellenességek, férfi fenotípussal</t>
  </si>
  <si>
    <t>Egyéb kromoszóma rendellenességek</t>
  </si>
  <si>
    <t>A keringési és légzőrendszerrel kapcsolatos egyéb jelek és tünetek</t>
  </si>
  <si>
    <t>Az emésztőrendszerrel és hassal kapcsolatos egyéb jelek és tünetek</t>
  </si>
  <si>
    <t>Az ideg-, csont- és izomrendszerrel kapcsolatos egyéb jelek és tünetek</t>
  </si>
  <si>
    <t>A húgyrendszerrel kapcsolatos egyéb és nem meghatározott jelek és tünetek</t>
  </si>
  <si>
    <t>A külső megjelenéssel és magatartással kapcsolatos jelek és tünetek</t>
  </si>
  <si>
    <t>A morbiditás ismeretlen és k.m.n. okai</t>
  </si>
  <si>
    <t>A vér egyéb rendellenes kémiai leletei</t>
  </si>
  <si>
    <t>A vizelet egyéb és k.m.n. kóros leletei</t>
  </si>
  <si>
    <t>Egyéb szervekből, szervrendszerekből és szövetekből származó anyagok kóros leletei</t>
  </si>
  <si>
    <t>Funkcionális vizsgálatok kóros eredményei</t>
  </si>
  <si>
    <t>A fej felületes sérülése</t>
  </si>
  <si>
    <t>A fej nyílt sebe</t>
  </si>
  <si>
    <t>A koponya és arccsontok törése</t>
  </si>
  <si>
    <t>A fej ízületeinek és szalagjainak ficama, dislocatiója és distorsió</t>
  </si>
  <si>
    <t>Az agyidegek sérülése</t>
  </si>
  <si>
    <t>A szem és a szemgödör sérülése</t>
  </si>
  <si>
    <t>Intracraniális sérülés</t>
  </si>
  <si>
    <t>A fej zúzódásos sérülése</t>
  </si>
  <si>
    <t>A fej részleges traumás amputációja</t>
  </si>
  <si>
    <t>A fej egyéb és k.m.n. sérülései</t>
  </si>
  <si>
    <t>Felületes nyaki sérülés</t>
  </si>
  <si>
    <t>A nyak nyílt sebe</t>
  </si>
  <si>
    <t>A nyak törése</t>
  </si>
  <si>
    <t>Ficam, dislocatio és distorsio a nyak szintjében</t>
  </si>
  <si>
    <t>Ideg- és gerincvelősérülés a nyak szintjében</t>
  </si>
  <si>
    <t>Érsérülés a nyak szintjében</t>
  </si>
  <si>
    <t>Izom- és ínsérülés a nyak szintjében</t>
  </si>
  <si>
    <t>A nyak összenyomatása</t>
  </si>
  <si>
    <t>Traumás amputáció a nyak szintjében</t>
  </si>
  <si>
    <t>A nyak egyéb és k.m.n. sérülései</t>
  </si>
  <si>
    <t>A mellkas felületes sérülése</t>
  </si>
  <si>
    <t>A mellkas nyílt sebe</t>
  </si>
  <si>
    <t>A bordák, a szegycsont és a háti gerinc törése</t>
  </si>
  <si>
    <t>mellkas ízületeinek, és szalagjainak ficama, dislocatiója és distorsiója</t>
  </si>
  <si>
    <t>Ideg- és gerincvelősérülés a mellkas szintjében</t>
  </si>
  <si>
    <t>A mellkasi erek sérülése</t>
  </si>
  <si>
    <t>A szív sérülése</t>
  </si>
  <si>
    <t>Egyéb és k.m.n. intrathoracális szervek sérülése</t>
  </si>
  <si>
    <t>Mellkasi összenyomatás, mellkasi traumás csonkolódás</t>
  </si>
  <si>
    <t>A mellkas egyéb és k.m.n. sérülései</t>
  </si>
  <si>
    <t>A has, az ágyék és a medence felületes sérülése</t>
  </si>
  <si>
    <t>A has, ágyék és medence nyílt sebe</t>
  </si>
  <si>
    <t>Az ágyéki gerinc és a medence törése</t>
  </si>
  <si>
    <t>Az ágyéki gerinc és a medence ízületeinek ficama, dislocatiója és distorsiója</t>
  </si>
  <si>
    <t>Idegek és az ágyéki gerincvelő sérülése a has, az ágyék és a medence szintjében</t>
  </si>
  <si>
    <t>Érsérülések a has, az ágyék és a medence szintjében</t>
  </si>
  <si>
    <t>A hasüregi szervek sérülése</t>
  </si>
  <si>
    <t>A medencei szervek sérülése</t>
  </si>
  <si>
    <t>A has, ágyék és medence összenyomatásos sérülése, részleges traumás csonkolása</t>
  </si>
  <si>
    <t>A has, ágyék és medence egyéb és k.m.n. sérülései</t>
  </si>
  <si>
    <t>A váll és felkar felületes sérülése</t>
  </si>
  <si>
    <t>A váll és a felkar nyílt sebe</t>
  </si>
  <si>
    <t>A váll és a felkar törése</t>
  </si>
  <si>
    <t>A vállöv ízületeinek és szalagjainak ficama, dislocatiója és distorsiója</t>
  </si>
  <si>
    <t>Idegsérülés a váll és felkar szintjében</t>
  </si>
  <si>
    <t>Erek sérülése a váll és felkar szintjében</t>
  </si>
  <si>
    <t>Izom- és ínsérülés a váll és felkar szintjében</t>
  </si>
  <si>
    <t>A váll és felkar összenyomatása</t>
  </si>
  <si>
    <t>A váll és a felkar traumás amputációja</t>
  </si>
  <si>
    <t>A vállöv és felkar egyéb és k.m.n. sérülései</t>
  </si>
  <si>
    <t>A csípő és a comb felületes sérülése</t>
  </si>
  <si>
    <t>A csípő és a comb nyílt sebe</t>
  </si>
  <si>
    <t>Combcsonttörés</t>
  </si>
  <si>
    <t>A csípőízület és szalagjainak ficama, dislocatiója és distorsiója</t>
  </si>
  <si>
    <t>Idegsérülés a csípő és comb szintjében</t>
  </si>
  <si>
    <t>Erek sérülése a csípő és a comb szintjében</t>
  </si>
  <si>
    <t>Izom- és ínsérülés a csípő és comb szintjében</t>
  </si>
  <si>
    <t>A csípő és comb összezúzódása</t>
  </si>
  <si>
    <t>A csípő és comb traumás amputációja</t>
  </si>
  <si>
    <t>A csípő és a comb egyéb, és k.m.n. sérülése</t>
  </si>
  <si>
    <t>Több testtájra terjedő felületes sérülések</t>
  </si>
  <si>
    <t>Több testtájra terjedő nyílt sebek</t>
  </si>
  <si>
    <t>Több testtájra terjedő törések</t>
  </si>
  <si>
    <t>Több testtájra terjedő ficamok, dislocatio és distorsio</t>
  </si>
  <si>
    <t>Több testtájra terjedő összezúzódások</t>
  </si>
  <si>
    <t>Több testtájra terjedő traumás amputációk</t>
  </si>
  <si>
    <t>Több testtájra terjedő sérülések, m.n.o.</t>
  </si>
  <si>
    <t>Többszörös sérülések k.m.n.</t>
  </si>
  <si>
    <t>Idegentest a szem külső részében</t>
  </si>
  <si>
    <t>Idegentest a fülben</t>
  </si>
  <si>
    <t>Idegentest az emésztőtraktusban</t>
  </si>
  <si>
    <t>Idegentest a húgy-ivarszervekben</t>
  </si>
  <si>
    <t>A fej, nyak és a törzs égési sérülése és maródása</t>
  </si>
  <si>
    <t>A váll és felső végtag égési sérülése és maródása</t>
  </si>
  <si>
    <t>A csípő és alsó végtag, égési sérülése és maródása</t>
  </si>
  <si>
    <t>A szem és függelékeire korlátozódó égési sérülések és maródások</t>
  </si>
  <si>
    <t>Egyéb belső szervek égési sérülése és maródása</t>
  </si>
  <si>
    <t>Több testtájék égési sérülése és maródása</t>
  </si>
  <si>
    <t>Égési sérülés és maródás, testtájék k.m.n.</t>
  </si>
  <si>
    <t>Égési sérülések az érintett testfelület terjedelmének megfelelően osztályozva</t>
  </si>
  <si>
    <t>Maródások, az érintett testfelület terjedelmének megfelelően osztályozva</t>
  </si>
  <si>
    <t>Felületes fagyás</t>
  </si>
  <si>
    <t>Fagyás szövetelhalással</t>
  </si>
  <si>
    <t>Több testtájékra terjedő és k.m.n. fagyás</t>
  </si>
  <si>
    <t>Diuretikumok, egyéb és k.m.n. drogok, gyógyszerek és biológiai anyagok által okozott mérgezés</t>
  </si>
  <si>
    <t xml:space="preserve"> Elsősorban nem gyógyszerként használt anyagok toxikus hatásai</t>
  </si>
  <si>
    <t>Sugárhatás</t>
  </si>
  <si>
    <t>A hőség és a fény hatásai</t>
  </si>
  <si>
    <t>Hypothermia</t>
  </si>
  <si>
    <t>A lég- és víznyomás hatásai</t>
  </si>
  <si>
    <t>Megfulladás</t>
  </si>
  <si>
    <t xml:space="preserve">Rossz bánásmód szindrómák </t>
  </si>
  <si>
    <t>Egyéb külső okok hatásai</t>
  </si>
  <si>
    <t>Az orvosi kezelés máshová nem osztályozott szövődményei</t>
  </si>
  <si>
    <t>A protetikus szív- és éreszközök, implantátumok és graftok k.m.n szövődményei</t>
  </si>
  <si>
    <t>Az orvosi ellátás k.m.n. szövődményei</t>
  </si>
  <si>
    <t>Közlekedési balesetek</t>
  </si>
  <si>
    <t>Vízi közlekedési balesetek</t>
  </si>
  <si>
    <t>Légi- és űr-közlekedési balesetek</t>
  </si>
  <si>
    <t>Egyéb és k.m.n. közlekedési balesetek</t>
  </si>
  <si>
    <t>Esések</t>
  </si>
  <si>
    <t>Mechanikai erők által okozott baleset</t>
  </si>
  <si>
    <t>Balesetszerű vízbefulladás vagy elmerülés</t>
  </si>
  <si>
    <t>Elektromos áram, sugárzás, szélsőséges környezeti hőmérséklet és légnyomás által okozott ártalmak</t>
  </si>
  <si>
    <t>Füst, tűz és lángok hatásai, érintkezés izzó és forró anyagokkal</t>
  </si>
  <si>
    <t>Természeti erők által okozott balesetek</t>
  </si>
  <si>
    <t>Káros anyagok által okozott balesetszerű mérgezés</t>
  </si>
  <si>
    <t>Egyéb és k.m.n. környezeti tényezők hatásai</t>
  </si>
  <si>
    <t>Szándékos önártalom</t>
  </si>
  <si>
    <t>Testi sértés</t>
  </si>
  <si>
    <t>Nem meghatározott szándékú esemény</t>
  </si>
  <si>
    <t>Törvényes beavatkozás és háborús cselekmények</t>
  </si>
  <si>
    <t>Az orvosi ellátás szövődményei</t>
  </si>
  <si>
    <t>BALESETEK ÖSSZESEN (879 – 975)</t>
  </si>
  <si>
    <t>BALESETEK KÜLSŐ OKAI ÖSSZESEN (976 - 992)</t>
  </si>
  <si>
    <t xml:space="preserve"> A BALESETEK KÜLSŐ OKAI ÖSSZESEN  = A BALESETEK ÖSSZESEN !</t>
  </si>
  <si>
    <t>ESETEK ÖSSZESEN -- E LISTA  (976-992)</t>
  </si>
  <si>
    <t>ESETEK ÖSSZESEN N lista  ( CODB 879-975)--</t>
  </si>
  <si>
    <t>ÖSSZESEN (CODB 1 - CODB 878)</t>
  </si>
  <si>
    <t>ÖSSZESEN (1-975)</t>
  </si>
  <si>
    <t>ÖSSZESEN</t>
  </si>
  <si>
    <t>NŐ</t>
  </si>
  <si>
    <t>0-1 év között</t>
  </si>
  <si>
    <t>1-14 év között</t>
  </si>
  <si>
    <t>65 év felett</t>
  </si>
  <si>
    <t>15-64 év között</t>
  </si>
  <si>
    <t>1. Dacă aţi avut contract cu Casa de Asigurări de Sănătate pe anul 2015?</t>
  </si>
  <si>
    <t>Esetleges felmerülő kérdésekre a 0267-351398-as telefonszámról kaphat választ a Statisztika és Informatika osztálytól.</t>
  </si>
  <si>
    <r>
      <t xml:space="preserve">A jelentést az </t>
    </r>
    <r>
      <rPr>
        <b/>
        <i/>
        <sz val="11"/>
        <rFont val="Calibri"/>
        <family val="2"/>
      </rPr>
      <t>info@dspcovasna.ro</t>
    </r>
    <r>
      <rPr>
        <i/>
        <sz val="11"/>
        <rFont val="Calibri"/>
        <family val="2"/>
      </rPr>
      <t xml:space="preserve"> e-mail címre küldjék a megadott határidőig.</t>
    </r>
  </si>
  <si>
    <t>DataNast</t>
  </si>
  <si>
    <t>Sexul</t>
  </si>
  <si>
    <t>Születési dátum</t>
  </si>
  <si>
    <t>Neme</t>
  </si>
  <si>
    <t>köz</t>
  </si>
  <si>
    <t>magán</t>
  </si>
  <si>
    <t>férfi</t>
  </si>
  <si>
    <t>nő</t>
  </si>
  <si>
    <t>T02788</t>
  </si>
  <si>
    <t>S.C. MEDIEND-VAY S.R.L.</t>
  </si>
  <si>
    <t>Ágoston Ștefan</t>
  </si>
  <si>
    <t>T02482</t>
  </si>
  <si>
    <t>0267 377569</t>
  </si>
  <si>
    <t>agostonis@gmail.com</t>
  </si>
  <si>
    <t>Albert Kinga</t>
  </si>
  <si>
    <t>T02683</t>
  </si>
  <si>
    <t>SC IMMUNOEYE SRL</t>
  </si>
  <si>
    <t>albert.kinga@yahoo.com</t>
  </si>
  <si>
    <t>Bajcsi Enikő</t>
  </si>
  <si>
    <t>T02675</t>
  </si>
  <si>
    <t>Cabinet medical medicină internă dr. Bajcsi Enikő</t>
  </si>
  <si>
    <t>0726234793</t>
  </si>
  <si>
    <t>bajcsieni@gmail.com</t>
  </si>
  <si>
    <t>Bálint Zsuzsánna</t>
  </si>
  <si>
    <t>925251</t>
  </si>
  <si>
    <t>SC SIND TOUR TRADING SRL</t>
  </si>
  <si>
    <t>0723 618649</t>
  </si>
  <si>
    <t>mol_linda64@yahoo.com</t>
  </si>
  <si>
    <t>Bálinth István</t>
  </si>
  <si>
    <t>728885</t>
  </si>
  <si>
    <t>SC Centru de diagnostic ANDIMED SRL</t>
  </si>
  <si>
    <t>0267 318465</t>
  </si>
  <si>
    <t>Béres Aurora</t>
  </si>
  <si>
    <t>977387</t>
  </si>
  <si>
    <t>drbiroistvan65@gmail.com</t>
  </si>
  <si>
    <t>Biró Kinga</t>
  </si>
  <si>
    <t>bkinga05@yahoo.com</t>
  </si>
  <si>
    <t>Blényesi Olga</t>
  </si>
  <si>
    <t>925821</t>
  </si>
  <si>
    <t>PARAGRANUM</t>
  </si>
  <si>
    <t>ipblenyesi@honoris.ro</t>
  </si>
  <si>
    <t>728981</t>
  </si>
  <si>
    <t>0267 313078</t>
  </si>
  <si>
    <t>silvia.bojin@gmail.com</t>
  </si>
  <si>
    <t>Bojin Silvia</t>
  </si>
  <si>
    <t>Halmágyi Ildikó Stefánia</t>
  </si>
  <si>
    <t>925284</t>
  </si>
  <si>
    <t>SC COVDIAB SRL</t>
  </si>
  <si>
    <t>0267 315927</t>
  </si>
  <si>
    <t>ildikohalmagyi@yahoo.com</t>
  </si>
  <si>
    <t>925171</t>
  </si>
  <si>
    <t>Ivácson Rozália-Zsófia</t>
  </si>
  <si>
    <t>S.C. IVÁCSON MED S.R.L.</t>
  </si>
  <si>
    <t>Ivácsony Zsófia-Rozália</t>
  </si>
  <si>
    <t>977506</t>
  </si>
  <si>
    <t>Centrul de Dializă AVITUM srl</t>
  </si>
  <si>
    <t>0723-237235</t>
  </si>
  <si>
    <t>Jánó Zenkő</t>
  </si>
  <si>
    <t>T02097</t>
  </si>
  <si>
    <t>SC de Tratament Balnear și Recuperare a Capacității de Muncă T.B.R.C.M SA</t>
  </si>
  <si>
    <t>0722-216175</t>
  </si>
  <si>
    <t>sctbrcmcovasna@yahoo.com</t>
  </si>
  <si>
    <t>Manea Rosana-Mihaela</t>
  </si>
  <si>
    <t>977401</t>
  </si>
  <si>
    <t>0367-412769</t>
  </si>
  <si>
    <t>office@tomoradexpert.ro</t>
  </si>
  <si>
    <t>Nagy-Rozsnyai István</t>
  </si>
  <si>
    <t>925397</t>
  </si>
  <si>
    <t>S.C. NAROMED S.R.L.</t>
  </si>
  <si>
    <t>naromed@gmail.com</t>
  </si>
  <si>
    <t>Opriș Zsolt</t>
  </si>
  <si>
    <t>T02152</t>
  </si>
  <si>
    <t>SC QTM.MEDICAL&amp;CONSULTING SRL</t>
  </si>
  <si>
    <t>0748-152207</t>
  </si>
  <si>
    <t>opris@qtm.ro</t>
  </si>
  <si>
    <t>977395</t>
  </si>
  <si>
    <t>partisa_sfgheorghe@yahoo.com</t>
  </si>
  <si>
    <t>Terza Livia Mária</t>
  </si>
  <si>
    <t>728803</t>
  </si>
  <si>
    <t>0267-312919</t>
  </si>
  <si>
    <t>terzalivia@provitam.com</t>
  </si>
  <si>
    <t>728401</t>
  </si>
  <si>
    <t>PRO-VITAM S.R.L.</t>
  </si>
  <si>
    <t>office@provitam.com</t>
  </si>
  <si>
    <t>0745-088266</t>
  </si>
  <si>
    <t>toroksandorkv@gmail.com</t>
  </si>
  <si>
    <t>Vajna Zsombor Ödön</t>
  </si>
  <si>
    <t>977194</t>
  </si>
  <si>
    <t>0267-307340</t>
  </si>
  <si>
    <t>kszocs@medlife-pdr.ro</t>
  </si>
  <si>
    <t>Cabinet Medical dr. Vay Enikő</t>
  </si>
  <si>
    <t>Veiszenbacher Iosif Tamás</t>
  </si>
  <si>
    <t>925725</t>
  </si>
  <si>
    <t>SC ORTO-MED SRL</t>
  </si>
  <si>
    <t>ortomed333@clicknet.ro; zevacska@yahoo.com</t>
  </si>
  <si>
    <t>SedSec3</t>
  </si>
  <si>
    <t>neme</t>
  </si>
  <si>
    <t>Baki-Jákó László-Béla</t>
  </si>
  <si>
    <t>T02876</t>
  </si>
  <si>
    <t>S.C. ENDOCORDIS S.R.L.</t>
  </si>
  <si>
    <t>0743-062903</t>
  </si>
  <si>
    <t>endocordis@yahoo.com</t>
  </si>
  <si>
    <t>Cabinet med.spec. de cultură fizică medicală "VITALMED" dr.Bencze Sarolta</t>
  </si>
  <si>
    <t>S.C. HAJMED S.R.L.</t>
  </si>
  <si>
    <t>0731-938297</t>
  </si>
  <si>
    <t>525200 Covasna str. Gábor Áron nr. 6/A</t>
  </si>
  <si>
    <t>525100 Baraolt str. Kossuth Lajos nr. 202</t>
  </si>
  <si>
    <t>525400 Târgu Secuiesc str. Fabricii nr. 4</t>
  </si>
  <si>
    <t>S.C. COVAMED SERV S.R.L.</t>
  </si>
  <si>
    <t>Cabinet medical Reformat Bodoș</t>
  </si>
  <si>
    <t>S.C. TOMORAD EXPERT SRL</t>
  </si>
  <si>
    <t>Sándor József</t>
  </si>
  <si>
    <t>S.C. CENTRUL DE PERFECŢIONARE PARTISA S.R.L.</t>
  </si>
  <si>
    <t>0267-318200</t>
  </si>
  <si>
    <t>Scutaru-Kádár Ana-Maria</t>
  </si>
  <si>
    <t>T02884</t>
  </si>
  <si>
    <t>S.C. ELECTRODIAGNOSTIC NEOCLINIC S.R.L.-D (punct de lucru)</t>
  </si>
  <si>
    <t>anascutarukadar@gmail.com</t>
  </si>
  <si>
    <t>525400 Târgu Secuiesc str.Trandafirilor nr.2 bl.14 sc.A ap.1</t>
  </si>
  <si>
    <t>525400 Târgu Secuiesc str. Păcii nr. 21</t>
  </si>
  <si>
    <t>Teklesz Zsuzsa</t>
  </si>
  <si>
    <t>T02915</t>
  </si>
  <si>
    <t>Cabinet medical de oftalmologie dr. Teklesz Zsuzsa</t>
  </si>
  <si>
    <t>tekleszzsuzsa@yahoo.com</t>
  </si>
  <si>
    <t>525400 Târgu Secuiesc str.Păcii nr.11</t>
  </si>
  <si>
    <t>520055 Sfântu Gheorghe str. Kós Károly nr.60</t>
  </si>
  <si>
    <t>525400 Târgu Secuiesc str. Dózsa György nr. 16</t>
  </si>
  <si>
    <t>525200 Covasna str.Gábor Áron nr.6/A</t>
  </si>
  <si>
    <t>Orosz-Fekete Eszter</t>
  </si>
  <si>
    <t>T53437</t>
  </si>
  <si>
    <t>Cabinet medical dermato-venerologie dr. Orosz</t>
  </si>
  <si>
    <t>0747-840934</t>
  </si>
  <si>
    <t>oroszeszter@yahoo.com</t>
  </si>
  <si>
    <t>S.C. Centru de Diagnostic Imagistic Radiomedic S.R.L.</t>
  </si>
  <si>
    <t>ovidiu.olariu@clermonthotel.ro</t>
  </si>
  <si>
    <t>Terza Livia-Maria</t>
  </si>
  <si>
    <t>secretariat@turismcovasna.ro</t>
  </si>
  <si>
    <t>Ágoston KGM SRL</t>
  </si>
  <si>
    <t>T53517</t>
  </si>
  <si>
    <t>S.C. GYNE-CENTER S.R.L.</t>
  </si>
  <si>
    <t>0743-884422</t>
  </si>
  <si>
    <t>T53558</t>
  </si>
  <si>
    <t>S.C. KRINMED S.R.L.</t>
  </si>
  <si>
    <t>Gîrbacea Iuliana-Georgeta</t>
  </si>
  <si>
    <t>T53590</t>
  </si>
  <si>
    <t>Policlinica de Diagnostic Rapid "MEDIS" S.R.L. (punct de lucru 1)</t>
  </si>
  <si>
    <t>0722-638722</t>
  </si>
  <si>
    <t>kszocs@medlife.ro</t>
  </si>
  <si>
    <t>520023 Sfântu Gheorghe str. Gödri Ferenc nr. 9</t>
  </si>
  <si>
    <t>Cabinet oftalmologic "Dr. Lozsádi"</t>
  </si>
  <si>
    <t>0771-087744</t>
  </si>
  <si>
    <t>0267-360000</t>
  </si>
  <si>
    <t>radulyeniko@gmail.com</t>
  </si>
  <si>
    <t>0727-306762</t>
  </si>
  <si>
    <t>520037 Sfântu Gheorghe str. Ferencváros nr. 28</t>
  </si>
  <si>
    <t>Szabó József</t>
  </si>
  <si>
    <t>T53613</t>
  </si>
  <si>
    <t>S.C. POLIMED-CENTER S.R.L. (punct de lucru)</t>
  </si>
  <si>
    <t>tompa.gyorgy@yahoo.com</t>
  </si>
  <si>
    <t>Topolnitchi Octavia Lacramioara</t>
  </si>
  <si>
    <t>Policlinica de Diagnostic Rapid "MEDIS" S.R.L. (punct de lucru 2)</t>
  </si>
  <si>
    <t>NevMedTit</t>
  </si>
  <si>
    <t>Adatok.Nev</t>
  </si>
  <si>
    <t>cim</t>
  </si>
  <si>
    <t>Tel</t>
  </si>
  <si>
    <t>Emil</t>
  </si>
  <si>
    <t>SedSec1</t>
  </si>
  <si>
    <t>SedSec2</t>
  </si>
  <si>
    <t>0770-112255</t>
  </si>
  <si>
    <t>525400 Târgu Secuiesc str. Gábor Áron nr.7</t>
  </si>
  <si>
    <t>525100 Baraolt str. Kossuth Lajos nr.152</t>
  </si>
  <si>
    <t>Crețu Simona - Ioana</t>
  </si>
  <si>
    <t>T53791</t>
  </si>
  <si>
    <t>S.C. CENTRUL MEDICAL UNIREA S.R.L. (punct de lucru)</t>
  </si>
  <si>
    <t>loredana.balint@reginamaria.ro</t>
  </si>
  <si>
    <t>adina.laszlo@bbraun.com</t>
  </si>
  <si>
    <t>Kerekes Tünde</t>
  </si>
  <si>
    <t>T53734</t>
  </si>
  <si>
    <t>S.C. KEREKESMED S.R.L.</t>
  </si>
  <si>
    <t>kerekesj.tamas@yahoo.com</t>
  </si>
  <si>
    <t>Lőrincz Zsuzsánna - Ibolya</t>
  </si>
  <si>
    <t>T53814</t>
  </si>
  <si>
    <t>S.C. ORTOMEDI S.R.L. (punct de lucru)</t>
  </si>
  <si>
    <t>520064 Sfântu Gheorghe str. Stadionului nr. 5 bl. 3</t>
  </si>
  <si>
    <t>0730-017981</t>
  </si>
  <si>
    <t>mszocs@ortoprofil.ro</t>
  </si>
  <si>
    <t>S.C. Turism Covasna S.A.</t>
  </si>
  <si>
    <t>0267-340401</t>
  </si>
  <si>
    <t>Orosz-Domokos Klára</t>
  </si>
  <si>
    <t>T53687</t>
  </si>
  <si>
    <t>S.C. SEPSI-CARDIO S.R.L.</t>
  </si>
  <si>
    <t>0783-137818</t>
  </si>
  <si>
    <t>sepsicardio@gmail.com</t>
  </si>
  <si>
    <t>0771-708173; 0267-313078</t>
  </si>
  <si>
    <t>0745-159392</t>
  </si>
  <si>
    <t>aurora.beres@yahoo.com</t>
  </si>
  <si>
    <t>0730-783639</t>
  </si>
  <si>
    <t xml:space="preserve"> 0723-249633</t>
  </si>
  <si>
    <t>0746-111823</t>
  </si>
  <si>
    <t>semmel.karoly@yahoo.com, mojzikato@yahoo.com</t>
  </si>
  <si>
    <r>
      <t>7. Cheltuielile unităților sanitare care acorda asistență medicală ambulatorie,</t>
    </r>
    <r>
      <rPr>
        <b/>
        <sz val="10"/>
        <color indexed="10"/>
        <rFont val="Calibri"/>
        <family val="2"/>
      </rPr>
      <t xml:space="preserve"> în anul financiar 2020</t>
    </r>
    <r>
      <rPr>
        <b/>
        <sz val="10"/>
        <color indexed="8"/>
        <rFont val="Calibri"/>
        <family val="2"/>
      </rPr>
      <t xml:space="preserve">, pe surse de finanțare, categorii de cheltuieli </t>
    </r>
  </si>
  <si>
    <r>
      <t xml:space="preserve">8. Cheltuielile unităților sanitare care acordă asistență medicală ambulatorie, </t>
    </r>
    <r>
      <rPr>
        <b/>
        <sz val="10"/>
        <color indexed="10"/>
        <rFont val="Calibri"/>
        <family val="2"/>
      </rPr>
      <t>în anul financiar 2020</t>
    </r>
    <r>
      <rPr>
        <b/>
        <sz val="10"/>
        <color indexed="8"/>
        <rFont val="Calibri"/>
        <family val="2"/>
      </rPr>
      <t>, pe tipuri de servicii</t>
    </r>
  </si>
  <si>
    <t>Biró András</t>
  </si>
  <si>
    <t>T53750</t>
  </si>
  <si>
    <t>S.C. IMPERIAL DENTAL STUDIO S.R.L.</t>
  </si>
  <si>
    <t>0741-412412</t>
  </si>
  <si>
    <t>drbalogh11@gmail.com</t>
  </si>
  <si>
    <t>525400 Târgu Secuiesc str. Ady Endre nr.11 bl.1 sc.B parter</t>
  </si>
  <si>
    <t>Bolog Vartolomeu Nicolae</t>
  </si>
  <si>
    <t>T53992</t>
  </si>
  <si>
    <t>S.C. PHOENIX WAY S.R.L.</t>
  </si>
  <si>
    <t>sfgheorghe@cdphoenix.ro</t>
  </si>
  <si>
    <t>567992</t>
  </si>
  <si>
    <t>MEDICAL DE FAMILIE "DUMUT"</t>
  </si>
  <si>
    <t>0267-312121</t>
  </si>
  <si>
    <t>drdumuteniko@yahoo.com</t>
  </si>
  <si>
    <t>Manolaki Yuliya</t>
  </si>
  <si>
    <t>Cabinet medical dermato-venerologie și alergologie Dr. Mild</t>
  </si>
  <si>
    <t>0771-277280</t>
  </si>
  <si>
    <t>edit.mild@gmail.com</t>
  </si>
  <si>
    <t>Complex hotelier "BRADUL"-  Episcopia Ortodoxă Covasna-Harghita</t>
  </si>
  <si>
    <t>lazarelenamaria@yahoo.com</t>
  </si>
  <si>
    <t>0740-835483</t>
  </si>
  <si>
    <t>0758-088773</t>
  </si>
  <si>
    <t>polimedkezdi@gmail.com</t>
  </si>
  <si>
    <t>Vargyas Zsuzsanna</t>
  </si>
  <si>
    <t>T54038</t>
  </si>
  <si>
    <t>S.C. FAZAKAS MEDICAL BEAUTY S.R.L.</t>
  </si>
  <si>
    <t>zsuzsavargyas@gmail.com</t>
  </si>
  <si>
    <t>Család orvos:</t>
  </si>
  <si>
    <t>1. Munkapont:</t>
  </si>
  <si>
    <t>2. Munkapont:</t>
  </si>
  <si>
    <r>
      <t xml:space="preserve">Mellékelve küldjük rendelője 2023. évi tevékenységére vonatkozó űrlapokat. 
Kérjük, kitöltve visszajuttatni hozzánk </t>
    </r>
    <r>
      <rPr>
        <b/>
        <i/>
        <sz val="11"/>
        <rFont val="Calibri"/>
        <family val="2"/>
      </rPr>
      <t>2024. január 20-ig.</t>
    </r>
  </si>
  <si>
    <t>1. Volt-e szerződése az Egészségügyi Biztosító Pénztárral a 2023-as évre?</t>
  </si>
  <si>
    <r>
      <t xml:space="preserve">14. Egészségügyi egységek költségvetése, </t>
    </r>
    <r>
      <rPr>
        <b/>
        <sz val="10"/>
        <color indexed="10"/>
        <rFont val="Calibri"/>
        <family val="2"/>
      </rPr>
      <t>a 2022-es pénzügyi évben</t>
    </r>
    <r>
      <rPr>
        <b/>
        <sz val="10"/>
        <color indexed="8"/>
        <rFont val="Calibri"/>
        <family val="2"/>
      </rPr>
      <t>, finanszírozási források , költségi kategóriák alapján</t>
    </r>
  </si>
  <si>
    <r>
      <t xml:space="preserve">15. Egészségügyi egységek költségvetése, </t>
    </r>
    <r>
      <rPr>
        <b/>
        <sz val="10"/>
        <color indexed="10"/>
        <rFont val="Calibri"/>
        <family val="2"/>
      </rPr>
      <t>a 2022-es pénzügyi évben</t>
    </r>
    <r>
      <rPr>
        <b/>
        <sz val="10"/>
        <color indexed="8"/>
        <rFont val="Calibri"/>
        <family val="2"/>
      </rPr>
      <t>, szolgáltatások típusa alapján</t>
    </r>
  </si>
  <si>
    <t>FIGYELEM!! A költségvetés a 2023-ben leadott mérlegbeszámoló alapján a 2022-es évre vonatkozik!</t>
  </si>
  <si>
    <t>Agape Violeta</t>
  </si>
  <si>
    <t>T54175</t>
  </si>
  <si>
    <t>S.C. VIOLET OFTALMO MED S.R.L.</t>
  </si>
  <si>
    <t>520028 Sfântu Gheorghe Bd. Gen. Grigore Bălan FN bl.33 sc.E</t>
  </si>
  <si>
    <t>0769-001697</t>
  </si>
  <si>
    <t>violetadidevio@gmail.com</t>
  </si>
  <si>
    <t>525100 Baraolt/ Barót str. Baróti Szabó Dávid nr. 8</t>
  </si>
  <si>
    <t>Albert András</t>
  </si>
  <si>
    <t>T54087</t>
  </si>
  <si>
    <t>S.C. OFTASERV S.R.L.</t>
  </si>
  <si>
    <t>525400 Târgu Secuiesc/ Kézdivásárhely str. Petőfi Sándor nr.16</t>
  </si>
  <si>
    <t>szemdoki@yahoo.com</t>
  </si>
  <si>
    <t>520024 Sfântu Gheorghe/ Sepsiszentgyörgy str. Nicolae Bălcescu nr. 27</t>
  </si>
  <si>
    <t>520008 Sfântu Gheorghe/ Sepsiszentgyörgy Piața Mihai Viteazul nr.2 bl.3 sc.E ap.17</t>
  </si>
  <si>
    <t>525400 Târgu Secuiesc/ Kézdivásárhely str. Petőfi Sándor nr. 21     ap. 2</t>
  </si>
  <si>
    <t>520068 Sfântu Gheorghe/ Sepsiszentgyörgy str. Stadionului nr.9 bl.5 sc.B ap.4</t>
  </si>
  <si>
    <t>520023 Sfântu Gheorghe/ Sepsiszentgyörgy str. Gödri Ferenc nr. 19 bl. 5 sc. B ap. 2</t>
  </si>
  <si>
    <t xml:space="preserve">525200 Covasna/ Kovászna str. Tóth (Hotel Montana) nr. 23      </t>
  </si>
  <si>
    <t xml:space="preserve">520028 Sfântu Gheorghe/ Sepsiszentgyörgy str. gen. Grigore Bălan nr. FN bl. 33 sc. E  </t>
  </si>
  <si>
    <t xml:space="preserve">520082 Sfântu Gheorghe/ Sepsiszentgyörgy str. gen. Grigore Bălan nr. 33      </t>
  </si>
  <si>
    <t>520052 Sfântu Gheorghe/ Sepsiszentgyörgy str. Salcâmilor nr. 1/A</t>
  </si>
  <si>
    <t>520019 Sfântu Gheorghe/ Sepsiszentgyörgy str. Ciucului nr.31 ap.3</t>
  </si>
  <si>
    <t xml:space="preserve">520028 Sfântu Gheorghe/ Sepsiszentgyörgy str. gen. Grigore Bălan   bl. 33 sc. E  </t>
  </si>
  <si>
    <t>520008 Sfântu Gheorghe/ Sepsiszentgyörgy str. 1 Decembrie 1918 nr. 10/A</t>
  </si>
  <si>
    <t>520032 Sfântu Gheorghe/ Sepsiszentgyörgy str. Császár Bálint   bl. 14 sc. A ap. 2</t>
  </si>
  <si>
    <t>520052 Sfântu Gheorghe/ Sepsiszentgyörgy str. Zorilor nr. 2</t>
  </si>
  <si>
    <t>520008 Sfântu Gheorghe/ Sepsiszentgyörgy str. Gábor Áron nr.16B clădirea C1</t>
  </si>
  <si>
    <t xml:space="preserve"> 0790-891677</t>
  </si>
  <si>
    <t xml:space="preserve">525400 Târgu Secuiesc/ Kézdivásárhely str. Fabricii nr. 2      </t>
  </si>
  <si>
    <t>520092 Sfântu Gheorghe/ Sepsiszentgyörgy str. Armata Română nr. 58 parter</t>
  </si>
  <si>
    <t xml:space="preserve">525102 Bodoş/ Bodos   nr. 101      </t>
  </si>
  <si>
    <t xml:space="preserve">520014 Sfântu Gheorghe/ Sepsiszentgyörgy str. Stadionului nr. 4      </t>
  </si>
  <si>
    <t>Demeter Orsolya-Márta</t>
  </si>
  <si>
    <t>T54134</t>
  </si>
  <si>
    <t>S.C. DO DELTA MEDICAL S.R.L.</t>
  </si>
  <si>
    <t>520027 Sfântu Gheorghe/ Sepsiszentgyörgy str. 1 Decembrie 1918 nr.51</t>
  </si>
  <si>
    <t>0267-315927</t>
  </si>
  <si>
    <t>info@diabestmedical.ro</t>
  </si>
  <si>
    <t xml:space="preserve">520042 Sfântu Gheorghe/ Sepsiszentgyörgy str. gen. Grigore Bălan nr. 45      </t>
  </si>
  <si>
    <t>Dumut Enikő-Magdalena</t>
  </si>
  <si>
    <t>520027 Sfântu Gheorghe/ Sepsiszentgyörgy str. Oltului nr. 43 bl. 7/F   ap. 2</t>
  </si>
  <si>
    <t>520042 Sfântu Gheorghe/ Sepsiszentgyörgy str. Bd. Gen. Grigore Bălan nr. 30 bl. 65 sc. C ap. 2</t>
  </si>
  <si>
    <t>Fodor Fruzsina-Katalin</t>
  </si>
  <si>
    <t>T54255</t>
  </si>
  <si>
    <t>Cabinet medical de pediatrie dr. Fodor Fruzsina-Katalin</t>
  </si>
  <si>
    <t>0740-162039</t>
  </si>
  <si>
    <t>davidfruzsina@gmail.com</t>
  </si>
  <si>
    <t>Gál Ramona-Éva</t>
  </si>
  <si>
    <t>T54247</t>
  </si>
  <si>
    <t>Cabinet medical de pediatrie dr. Gál Ramona-Éva</t>
  </si>
  <si>
    <t>0742-882830</t>
  </si>
  <si>
    <t>galrami1982@yahoo.com</t>
  </si>
  <si>
    <t>Gliga Flaviu Narcis</t>
  </si>
  <si>
    <t>T54167</t>
  </si>
  <si>
    <t>S.C. ECO GLI S.R.L. (punct de lucru)</t>
  </si>
  <si>
    <t>527010 Barcani str. Principală nr.266</t>
  </si>
  <si>
    <t>0727-633518</t>
  </si>
  <si>
    <t>office@ecogli.ro</t>
  </si>
  <si>
    <t>520027 Sfântu Gheorghe/ Sepsiszentgyörgy str. Oltului nr. 41 bl. 28 sc. J ap. 6</t>
  </si>
  <si>
    <t>Hermány Imola</t>
  </si>
  <si>
    <t>T54183</t>
  </si>
  <si>
    <t>S.C. IMO MEDICAL SERVICES S.R.L.</t>
  </si>
  <si>
    <t>520067 Sfântu Gheorghe/ Sepsiszentgyörgy str. Vasile Goldiș nr.5 bl.2 ap. parter comercial</t>
  </si>
  <si>
    <t>0749-222722</t>
  </si>
  <si>
    <t>simolacska@yahoo.com</t>
  </si>
  <si>
    <t>520027 Sfântu Gheorghe/ Sepsiszentgyörgy str. Oltului nr. 96 bl. 27-F   ap. 2</t>
  </si>
  <si>
    <t>520032 Sfântu Gheorghe/ Sepsiszentgyörgy str. Császár Bálint nr. 12 bl. 14 sc. A ap. 2</t>
  </si>
  <si>
    <t xml:space="preserve">520023 Sfântu Gheorghe/ Sepsiszentgyörgy str. Gödri Ferenc nr. 18      </t>
  </si>
  <si>
    <t xml:space="preserve">525200 Covasna/ Kovászna str. Unirii nr. 10      </t>
  </si>
  <si>
    <t>Kaucsár Roland</t>
  </si>
  <si>
    <t>T54271</t>
  </si>
  <si>
    <t>Cabinet medical de ortopedie-traumatologie dr. Kaucsár Roland</t>
  </si>
  <si>
    <t>525400 Târgu Secuiesc/ Kézdivásárhely str. Oituz nr. 4 bl. B1 sc. A ap. 4</t>
  </si>
  <si>
    <t>kaucsar.roland@gmail.com</t>
  </si>
  <si>
    <t>525400 Târgu Secuiesc/ Kézdivásárhely str. Trandafirilor nr.2 bl.14 sc.A ap.1</t>
  </si>
  <si>
    <t xml:space="preserve">525400 Târgu Secuiesc/ Kézdivásárhely str. Gării nr. 16      </t>
  </si>
  <si>
    <t>520028 Sfântu Gheorghe/ Sepsiszentgyörgy str. gen. Grigore Bălan nr. 35 bl. 52-C   ap. 1</t>
  </si>
  <si>
    <t xml:space="preserve">520028 Sfântu Gheorghe/ Sepsiszentgyörgy str. gen. Grigore Bălan nr. 35 bl. 52 sc. C  </t>
  </si>
  <si>
    <t>520068 Sfântu Gheorghe/ Sepsiszentgyörgy str. Înfrățirii nr. 4 bl. 2 sc. A ap. 3</t>
  </si>
  <si>
    <t>520005 Sfântu Gheorghe/ Sepsiszentgyörgy str. Brazilor nr.10</t>
  </si>
  <si>
    <t>525200 Covasna/ Kovászna str. 1 Decembrie 1918 nr. 1-2</t>
  </si>
  <si>
    <t xml:space="preserve">520060 Sfântu Gheorghe/ Sepsiszentgyörgy str. Benedek Elek nr. 2      </t>
  </si>
  <si>
    <t xml:space="preserve">520005 Sfântu Gheorghe/ Sepsiszentgyörgy str. Váradi József nr. 32      </t>
  </si>
  <si>
    <t>525400 Târgu Secuiesc/ Kézdivásárhely str. Dózsa György nr.16</t>
  </si>
  <si>
    <t xml:space="preserve">525200 Covasna/ Kovászna str. Mihai Eminescu nr. 225/A      </t>
  </si>
  <si>
    <t xml:space="preserve">525200 Covasna/ Kovászna str. Mihai Eminescu nr. 225      </t>
  </si>
  <si>
    <t>520056 Sfântu Gheorghe/ Sepsiszentgyörgy str. Viitorului nr. 13 bl. 6   ap. 8</t>
  </si>
  <si>
    <t>520067 Sfântu Gheorghe/ Sepsiszentgyörgy str. Vasile Goldiş nr.3</t>
  </si>
  <si>
    <t xml:space="preserve">525400 Târgu Secuiesc/ Kézdivásárhely str. Szacsvay János nr. 9      </t>
  </si>
  <si>
    <t>Péli-Sebestien Kinga-Szidónia</t>
  </si>
  <si>
    <t>T54142</t>
  </si>
  <si>
    <t>Cabinet medical de nefrologie Dr. Péli-Sebestien</t>
  </si>
  <si>
    <t>0723-279558</t>
  </si>
  <si>
    <t>pelikinga@yahoo.com</t>
  </si>
  <si>
    <t>Préda-Tomáș Tünde</t>
  </si>
  <si>
    <t>T54222</t>
  </si>
  <si>
    <t>Cabinet medical de cardiologie Dr. Préda-Tomáș Tünde</t>
  </si>
  <si>
    <t>520080 Sfântu Gheorghe/ Sepsiszentgyörgy str. Nagy György nr. 1A bl. 4 sc. E ap. 3</t>
  </si>
  <si>
    <t>0742-948750</t>
  </si>
  <si>
    <t>tunde_tms@yahoo.com</t>
  </si>
  <si>
    <t>520068 Sfântu Gheorghe/ Sepsiszentgyörgy str. Stadionului nr. 9 bl. 5 sc. B ap. 1</t>
  </si>
  <si>
    <t>520013 Sfântu Gheorghe/ Sepsiszentgyörgy str. Podului nr. 9</t>
  </si>
  <si>
    <t>Cabinet medical cardiologie dr. Semmel</t>
  </si>
  <si>
    <t xml:space="preserve">520032 Sfântu Gheorghe/ Sepsiszentgyörgy str. Garoafei nr. 34      </t>
  </si>
  <si>
    <t>0267-313121; 0740-814343</t>
  </si>
  <si>
    <t>527155 Sita Buzăului nr. 222</t>
  </si>
  <si>
    <t xml:space="preserve">525200 Covasna/ Kovászna str. Ștefan cel Mare nr. 22      </t>
  </si>
  <si>
    <t>525400 Târgu Secuiesc/ Kézdivásárhely str. Purczel János nr.1</t>
  </si>
  <si>
    <t xml:space="preserve">520089 Sfântu Gheorghe/ Sepsiszentgyörgy str. Nicolae Iorga nr. 14 bl. 13 sc. C  </t>
  </si>
  <si>
    <t>520068 Sfântu Gheorghe/ Sepsiszentgyörgy str. Vasile Goldiș nr. 11 bl. 24   ap. 4</t>
  </si>
  <si>
    <t xml:space="preserve">525200 Covasna/ Kovászna str. Unirii        </t>
  </si>
  <si>
    <t xml:space="preserve">520052 Sfântu Gheorghe/ Sepsiszentgyörgy str. Zorilor nr. 2      </t>
  </si>
  <si>
    <t xml:space="preserve">525100 Baraolt/ Barót str. Kossuth Lajos nr. 152      </t>
  </si>
  <si>
    <t>520003 Sfântu Gheorghe/ Sepsiszentgyörgy str. Muncitorilor nr. 16</t>
  </si>
  <si>
    <t>520027 Sfântu Gheorghe/ Sepsiszentgyörgy str. Muncitorilor nr.16</t>
  </si>
  <si>
    <t>525200 Covasna str.1 Decembrie 1918 FN</t>
  </si>
  <si>
    <t>Todor-Simion Ghizela-Róza</t>
  </si>
  <si>
    <t>T54206</t>
  </si>
  <si>
    <t>S.C. NEUROPULSE S.R.L.</t>
  </si>
  <si>
    <t>520052 Sfântu Gheorghe/ Sepsiszentgyörgy str. Salcâmilor nr.1/A</t>
  </si>
  <si>
    <t>0737-372343</t>
  </si>
  <si>
    <t xml:space="preserve">520005 Sfântu Gheorghe/ Sepsiszentgyörgy str. Brazilor nr. 10      </t>
  </si>
  <si>
    <t>Toma Áron</t>
  </si>
  <si>
    <t>T54118</t>
  </si>
  <si>
    <t>S.C. PLATINA MEDICAL S.R.L.</t>
  </si>
  <si>
    <t>520067 Sfântu Gheorghe/ Sepsiszentgyörgy str. Vasile Goldiș nr.5 bl.2 parter</t>
  </si>
  <si>
    <t>0770-476730</t>
  </si>
  <si>
    <t>arontoma13@gmail.com</t>
  </si>
  <si>
    <t>520068 Sfântu Gheorghe/ Sepsiszentgyörgy str. Centralei   bl. 1-A   ap. 2</t>
  </si>
  <si>
    <t>520008 Sfântu Gheorghe/ Sepsiszentgyörgy str. 1 Decembrie 1918   bl. 12-I   ap. 2</t>
  </si>
  <si>
    <t xml:space="preserve">525200 Covasna/ Kovászna str. Petőfi Sándor nr. 3      </t>
  </si>
  <si>
    <t>520032 Sfântu Gheorghe/ Sepsiszentgyörgy Bd. Gen. Grigore Bălan nr.62, bl.C2, parter, ap.2</t>
  </si>
  <si>
    <t>Vay Enikõ</t>
  </si>
  <si>
    <t xml:space="preserve">520052 Sfântu Gheorghe/ Sepsiszentgyörgy str. Vânătorilor nr. 14      </t>
  </si>
  <si>
    <t>520005 Sfântu Gheorghe/ Sepsiszentgyörgy str. Váradi József nr. 32</t>
  </si>
  <si>
    <t>525400 Târgu Secuiesc/ Kézdivásárhely str. Nicolae Bălcescu nr. 6 bl. 2 sc. A ap. 4</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</si>
</sst>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quot;Igen&quot;;&quot;Igen&quot;;&quot;Nem&quot;"/>
    <numFmt numFmtId="179" formatCode="&quot;Igaz&quot;;&quot;Igaz&quot;;&quot;Hamis&quot;"/>
    <numFmt numFmtId="180" formatCode="&quot;Be&quot;;&quot;Be&quot;;&quot;Ki&quot;"/>
    <numFmt numFmtId="181" formatCode="[$€-2]\ #\ ##,000_);[Red]\([$€-2]\ #\ ##,000\)"/>
    <numFmt numFmtId="182" formatCode="[$¥€-2]\ #\ ##,000_);[Red]\([$€-2]\ #\ ##,000\)"/>
    <numFmt numFmtId="183" formatCode="[$-418]dddd\,\ d\ mmmm\ yyyy"/>
  </numFmts>
  <fonts count="95">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Calibri"/>
      <family val="2"/>
    </font>
    <font>
      <b/>
      <sz val="10"/>
      <color indexed="10"/>
      <name val="Calibri"/>
      <family val="2"/>
    </font>
    <font>
      <i/>
      <sz val="11"/>
      <name val="Calibri"/>
      <family val="2"/>
    </font>
    <font>
      <b/>
      <i/>
      <sz val="11"/>
      <name val="Calibri"/>
      <family val="2"/>
    </font>
    <font>
      <sz val="10"/>
      <color indexed="8"/>
      <name val="Calibri"/>
      <family val="2"/>
    </font>
    <font>
      <b/>
      <sz val="10"/>
      <color indexed="62"/>
      <name val="Calibri"/>
      <family val="2"/>
    </font>
    <font>
      <sz val="10"/>
      <color indexed="62"/>
      <name val="Calibri"/>
      <family val="2"/>
    </font>
    <font>
      <b/>
      <i/>
      <sz val="10"/>
      <color indexed="23"/>
      <name val="Calibri"/>
      <family val="2"/>
    </font>
    <font>
      <i/>
      <sz val="10"/>
      <color indexed="23"/>
      <name val="Calibri"/>
      <family val="2"/>
    </font>
    <font>
      <b/>
      <sz val="11"/>
      <color indexed="10"/>
      <name val="Calibri"/>
      <family val="2"/>
    </font>
    <font>
      <sz val="10"/>
      <name val="Times"/>
      <family val="1"/>
    </font>
    <font>
      <b/>
      <u val="single"/>
      <sz val="14"/>
      <name val="Times"/>
      <family val="1"/>
    </font>
    <font>
      <u val="single"/>
      <sz val="11"/>
      <color indexed="20"/>
      <name val="Calibri"/>
      <family val="2"/>
    </font>
    <font>
      <u val="single"/>
      <sz val="11"/>
      <color indexed="12"/>
      <name val="Calibri"/>
      <family val="2"/>
    </font>
    <font>
      <sz val="9"/>
      <color indexed="62"/>
      <name val="Calibri"/>
      <family val="2"/>
    </font>
    <font>
      <sz val="9"/>
      <color indexed="8"/>
      <name val="Calibri"/>
      <family val="2"/>
    </font>
    <font>
      <b/>
      <sz val="9"/>
      <color indexed="8"/>
      <name val="Calibri"/>
      <family val="2"/>
    </font>
    <font>
      <sz val="8"/>
      <color indexed="8"/>
      <name val="Calibri"/>
      <family val="2"/>
    </font>
    <font>
      <b/>
      <sz val="10"/>
      <name val="Calibri"/>
      <family val="2"/>
    </font>
    <font>
      <b/>
      <sz val="9"/>
      <color indexed="63"/>
      <name val="Calibri"/>
      <family val="2"/>
    </font>
    <font>
      <sz val="8"/>
      <color indexed="62"/>
      <name val="Calibri"/>
      <family val="2"/>
    </font>
    <font>
      <b/>
      <sz val="11"/>
      <color indexed="62"/>
      <name val="Calibri"/>
      <family val="2"/>
    </font>
    <font>
      <sz val="10"/>
      <name val="Calibri"/>
      <family val="2"/>
    </font>
    <font>
      <b/>
      <sz val="10"/>
      <color indexed="52"/>
      <name val="Calibri"/>
      <family val="2"/>
    </font>
    <font>
      <sz val="10"/>
      <color indexed="10"/>
      <name val="Calibri"/>
      <family val="2"/>
    </font>
    <font>
      <b/>
      <sz val="10"/>
      <color indexed="9"/>
      <name val="Calibri"/>
      <family val="2"/>
    </font>
    <font>
      <b/>
      <sz val="10"/>
      <color indexed="8"/>
      <name val="Times New Roman"/>
      <family val="1"/>
    </font>
    <font>
      <b/>
      <sz val="11"/>
      <name val="Calibri"/>
      <family val="2"/>
    </font>
    <font>
      <sz val="10"/>
      <color indexed="9"/>
      <name val="Calibri"/>
      <family val="2"/>
    </font>
    <font>
      <sz val="8"/>
      <name val="Calibri"/>
      <family val="2"/>
    </font>
    <font>
      <b/>
      <sz val="8"/>
      <color indexed="8"/>
      <name val="Calibri"/>
      <family val="2"/>
    </font>
    <font>
      <b/>
      <u val="single"/>
      <sz val="11"/>
      <color indexed="8"/>
      <name val="Calibri"/>
      <family val="2"/>
    </font>
    <font>
      <b/>
      <sz val="12"/>
      <color indexed="8"/>
      <name val="Calibri"/>
      <family val="2"/>
    </font>
    <font>
      <b/>
      <sz val="9"/>
      <color indexed="6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3F3F76"/>
      <name val="Calibri"/>
      <family val="2"/>
    </font>
    <font>
      <b/>
      <sz val="10"/>
      <color theme="1"/>
      <name val="Calibri"/>
      <family val="2"/>
    </font>
    <font>
      <sz val="10"/>
      <color theme="1"/>
      <name val="Calibri"/>
      <family val="2"/>
    </font>
    <font>
      <sz val="9"/>
      <color theme="1"/>
      <name val="Calibri"/>
      <family val="2"/>
    </font>
    <font>
      <b/>
      <sz val="9"/>
      <color theme="1"/>
      <name val="Calibri"/>
      <family val="2"/>
    </font>
    <font>
      <sz val="8"/>
      <color theme="1"/>
      <name val="Calibri"/>
      <family val="2"/>
    </font>
    <font>
      <b/>
      <sz val="9"/>
      <color theme="1" tint="0.34999001026153564"/>
      <name val="Calibri"/>
      <family val="2"/>
    </font>
    <font>
      <sz val="8"/>
      <color rgb="FF3F3F76"/>
      <name val="Calibri"/>
      <family val="2"/>
    </font>
    <font>
      <b/>
      <sz val="11"/>
      <color rgb="FF3F3F76"/>
      <name val="Calibri"/>
      <family val="2"/>
    </font>
    <font>
      <sz val="10"/>
      <color rgb="FF3F3F76"/>
      <name val="Calibri"/>
      <family val="2"/>
    </font>
    <font>
      <i/>
      <sz val="10"/>
      <color rgb="FF7F7F7F"/>
      <name val="Calibri"/>
      <family val="2"/>
    </font>
    <font>
      <b/>
      <sz val="10"/>
      <color rgb="FFFA7D00"/>
      <name val="Calibri"/>
      <family val="2"/>
    </font>
    <font>
      <sz val="10"/>
      <color rgb="FFFF0000"/>
      <name val="Calibri"/>
      <family val="2"/>
    </font>
    <font>
      <b/>
      <sz val="10"/>
      <color theme="0"/>
      <name val="Calibri"/>
      <family val="2"/>
    </font>
    <font>
      <b/>
      <sz val="10"/>
      <color theme="1"/>
      <name val="Times New Roman"/>
      <family val="1"/>
    </font>
    <font>
      <b/>
      <sz val="11"/>
      <color rgb="FFFF0000"/>
      <name val="Calibri"/>
      <family val="2"/>
    </font>
    <font>
      <sz val="10"/>
      <color theme="0"/>
      <name val="Calibri"/>
      <family val="2"/>
    </font>
    <font>
      <b/>
      <sz val="8"/>
      <color theme="1"/>
      <name val="Calibri"/>
      <family val="2"/>
    </font>
    <font>
      <b/>
      <sz val="11"/>
      <color theme="1" tint="0.34999001026153564"/>
      <name val="Calibri"/>
      <family val="2"/>
    </font>
    <font>
      <b/>
      <u val="single"/>
      <sz val="11"/>
      <color theme="1"/>
      <name val="Calibri"/>
      <family val="2"/>
    </font>
    <font>
      <b/>
      <sz val="12"/>
      <color theme="1"/>
      <name val="Calibri"/>
      <family val="2"/>
    </font>
    <font>
      <b/>
      <sz val="9"/>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FF00"/>
        <bgColor indexed="64"/>
      </patternFill>
    </fill>
    <fill>
      <patternFill patternType="solid">
        <fgColor indexed="22"/>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medium"/>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8"/>
      </right>
      <top style="thin">
        <color indexed="8"/>
      </top>
      <bottom style="thin">
        <color indexed="8"/>
      </bottom>
    </border>
    <border>
      <left style="thin">
        <color indexed="22"/>
      </left>
      <right>
        <color indexed="63"/>
      </right>
      <top style="thin">
        <color indexed="22"/>
      </top>
      <bottom style="thin">
        <color indexed="22"/>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color indexed="22"/>
      </top>
      <bottom style="thin">
        <color indexed="22"/>
      </bottom>
    </border>
    <border>
      <left style="thin">
        <color rgb="FF7F7F7F"/>
      </left>
      <right style="thin">
        <color rgb="FF7F7F7F"/>
      </right>
      <top style="thin">
        <color rgb="FF7F7F7F"/>
      </top>
      <bottom>
        <color indexed="63"/>
      </bottom>
    </border>
    <border>
      <left style="thin">
        <color rgb="FF7F7F7F"/>
      </left>
      <right style="thin">
        <color rgb="FF7F7F7F"/>
      </right>
      <top>
        <color indexed="63"/>
      </top>
      <bottom style="thin">
        <color rgb="FF7F7F7F"/>
      </bottom>
    </border>
    <border>
      <left>
        <color indexed="63"/>
      </left>
      <right>
        <color indexed="63"/>
      </right>
      <top>
        <color indexed="63"/>
      </top>
      <bottom style="thin">
        <color rgb="FF7F7F7F"/>
      </bottom>
    </border>
    <border>
      <left style="thin">
        <color rgb="FF7F7F7F"/>
      </left>
      <right>
        <color indexed="63"/>
      </right>
      <top style="thin">
        <color rgb="FF7F7F7F"/>
      </top>
      <bottom style="thin">
        <color rgb="FF7F7F7F"/>
      </bottom>
    </border>
    <border>
      <left>
        <color indexed="63"/>
      </left>
      <right>
        <color indexed="63"/>
      </right>
      <top style="thin">
        <color rgb="FF7F7F7F"/>
      </top>
      <bottom style="thin">
        <color rgb="FF7F7F7F"/>
      </bottom>
    </border>
    <border>
      <left>
        <color indexed="63"/>
      </left>
      <right style="thin">
        <color rgb="FF7F7F7F"/>
      </right>
      <top style="thin">
        <color rgb="FF7F7F7F"/>
      </top>
      <bottom style="thin">
        <color rgb="FF7F7F7F"/>
      </bottom>
    </border>
    <border>
      <left style="thin">
        <color rgb="FF7F7F7F"/>
      </left>
      <right style="thin">
        <color rgb="FF7F7F7F"/>
      </right>
      <top>
        <color indexed="63"/>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6" fillId="40" borderId="0" applyNumberFormat="0" applyBorder="0" applyAlignment="0" applyProtection="0"/>
    <xf numFmtId="0" fontId="5" fillId="7" borderId="1" applyNumberFormat="0" applyAlignment="0" applyProtection="0"/>
    <xf numFmtId="0" fontId="57" fillId="41" borderId="2" applyNumberFormat="0" applyAlignment="0" applyProtection="0"/>
    <xf numFmtId="0" fontId="58" fillId="42"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43" borderId="7" applyNumberFormat="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60" fillId="0" borderId="0" applyNumberFormat="0" applyFill="0" applyBorder="0" applyAlignment="0" applyProtection="0"/>
    <xf numFmtId="0" fontId="61" fillId="4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0" borderId="10" applyNumberFormat="0" applyFill="0" applyAlignment="0" applyProtection="0"/>
    <xf numFmtId="0" fontId="64" fillId="0" borderId="0" applyNumberFormat="0" applyFill="0" applyBorder="0" applyAlignment="0" applyProtection="0"/>
    <xf numFmtId="0" fontId="12" fillId="0" borderId="1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45" borderId="2" applyNumberFormat="0" applyAlignment="0" applyProtection="0"/>
    <xf numFmtId="0" fontId="1" fillId="46" borderId="12" applyNumberFormat="0" applyAlignment="0" applyProtection="0"/>
    <xf numFmtId="0" fontId="0" fillId="47" borderId="13" applyNumberFormat="0" applyFont="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51" borderId="0" applyNumberFormat="0" applyBorder="0" applyAlignment="0" applyProtection="0"/>
    <xf numFmtId="0" fontId="13" fillId="4" borderId="0" applyNumberFormat="0" applyBorder="0" applyAlignment="0" applyProtection="0"/>
    <xf numFmtId="0" fontId="14" fillId="52" borderId="14" applyNumberFormat="0" applyAlignment="0" applyProtection="0"/>
    <xf numFmtId="0" fontId="67" fillId="0" borderId="15" applyNumberFormat="0" applyFill="0" applyAlignment="0" applyProtection="0"/>
    <xf numFmtId="0" fontId="15" fillId="0" borderId="0" applyNumberFormat="0" applyFill="0" applyBorder="0" applyAlignment="0" applyProtection="0"/>
    <xf numFmtId="0" fontId="68" fillId="53" borderId="0" applyNumberFormat="0" applyBorder="0" applyAlignment="0" applyProtection="0"/>
    <xf numFmtId="0" fontId="3" fillId="0" borderId="0">
      <alignment/>
      <protection/>
    </xf>
    <xf numFmtId="0" fontId="1" fillId="0" borderId="0">
      <alignment/>
      <protection/>
    </xf>
    <xf numFmtId="0" fontId="2" fillId="0" borderId="0">
      <alignment/>
      <protection/>
    </xf>
    <xf numFmtId="0" fontId="2" fillId="0" borderId="0">
      <alignment/>
      <protection/>
    </xf>
    <xf numFmtId="0" fontId="0" fillId="47" borderId="13" applyNumberFormat="0" applyFont="0" applyAlignment="0" applyProtection="0"/>
    <xf numFmtId="0" fontId="16" fillId="0" borderId="16" applyNumberFormat="0" applyFill="0" applyAlignment="0" applyProtection="0"/>
    <xf numFmtId="0" fontId="69" fillId="41" borderId="17" applyNumberFormat="0" applyAlignment="0" applyProtection="0"/>
    <xf numFmtId="9" fontId="0" fillId="0" borderId="0" applyFont="0" applyFill="0" applyBorder="0" applyAlignment="0" applyProtection="0"/>
    <xf numFmtId="0" fontId="17" fillId="3" borderId="0" applyNumberFormat="0" applyBorder="0" applyAlignment="0" applyProtection="0"/>
    <xf numFmtId="0" fontId="18" fillId="54" borderId="0" applyNumberFormat="0" applyBorder="0" applyAlignment="0" applyProtection="0"/>
    <xf numFmtId="0" fontId="19" fillId="52" borderId="1" applyNumberFormat="0" applyAlignment="0" applyProtection="0"/>
    <xf numFmtId="0" fontId="70" fillId="0" borderId="0" applyNumberFormat="0" applyFill="0" applyBorder="0" applyAlignment="0" applyProtection="0"/>
    <xf numFmtId="0" fontId="71" fillId="0" borderId="18" applyNumberFormat="0" applyFill="0" applyAlignment="0" applyProtection="0"/>
    <xf numFmtId="0" fontId="72" fillId="0" borderId="0" applyNumberFormat="0" applyFill="0" applyBorder="0" applyAlignment="0" applyProtection="0"/>
  </cellStyleXfs>
  <cellXfs count="306">
    <xf numFmtId="0" fontId="0" fillId="0" borderId="0" xfId="0" applyFont="1" applyAlignment="1">
      <alignment/>
    </xf>
    <xf numFmtId="0" fontId="0" fillId="0" borderId="0" xfId="0" applyAlignment="1">
      <alignment vertical="center"/>
    </xf>
    <xf numFmtId="1" fontId="59" fillId="0" borderId="0" xfId="71" applyNumberFormat="1" applyFont="1" applyAlignment="1" applyProtection="1">
      <alignment/>
      <protection/>
    </xf>
    <xf numFmtId="0" fontId="73" fillId="0" borderId="2" xfId="83" applyFont="1" applyFill="1" applyAlignment="1" applyProtection="1">
      <alignment horizontal="center"/>
      <protection/>
    </xf>
    <xf numFmtId="0" fontId="74" fillId="0" borderId="0" xfId="0" applyFont="1" applyAlignment="1" applyProtection="1">
      <alignment/>
      <protection/>
    </xf>
    <xf numFmtId="0" fontId="0" fillId="0" borderId="0" xfId="0" applyFont="1" applyAlignment="1" applyProtection="1">
      <alignment/>
      <protection/>
    </xf>
    <xf numFmtId="0" fontId="74" fillId="0" borderId="0" xfId="0" applyFont="1" applyFill="1" applyAlignment="1" applyProtection="1">
      <alignment/>
      <protection/>
    </xf>
    <xf numFmtId="0" fontId="75" fillId="0" borderId="0" xfId="0" applyFont="1" applyFill="1" applyAlignment="1" applyProtection="1">
      <alignment horizontal="left"/>
      <protection/>
    </xf>
    <xf numFmtId="0" fontId="76" fillId="0" borderId="0" xfId="0" applyFont="1" applyAlignment="1" applyProtection="1">
      <alignment/>
      <protection/>
    </xf>
    <xf numFmtId="0" fontId="74" fillId="0" borderId="0" xfId="0" applyFont="1" applyAlignment="1" applyProtection="1">
      <alignment horizontal="right"/>
      <protection/>
    </xf>
    <xf numFmtId="0" fontId="77" fillId="0" borderId="0" xfId="0" applyFont="1" applyAlignment="1" applyProtection="1">
      <alignment/>
      <protection/>
    </xf>
    <xf numFmtId="0" fontId="76" fillId="0" borderId="0" xfId="0" applyFont="1" applyAlignment="1" applyProtection="1">
      <alignment horizontal="left"/>
      <protection/>
    </xf>
    <xf numFmtId="0" fontId="76" fillId="0" borderId="0" xfId="0" applyFont="1" applyAlignment="1" applyProtection="1">
      <alignment/>
      <protection/>
    </xf>
    <xf numFmtId="0" fontId="74" fillId="0" borderId="0" xfId="0" applyFont="1" applyAlignment="1" applyProtection="1">
      <alignment/>
      <protection/>
    </xf>
    <xf numFmtId="0" fontId="74" fillId="0" borderId="0" xfId="0" applyFont="1" applyAlignment="1" applyProtection="1">
      <alignment horizontal="left"/>
      <protection/>
    </xf>
    <xf numFmtId="0" fontId="71" fillId="0" borderId="0" xfId="0" applyFont="1" applyAlignment="1" applyProtection="1">
      <alignment/>
      <protection/>
    </xf>
    <xf numFmtId="0" fontId="75" fillId="0" borderId="0" xfId="0" applyFont="1" applyAlignment="1" applyProtection="1">
      <alignment/>
      <protection/>
    </xf>
    <xf numFmtId="0" fontId="75" fillId="0" borderId="0" xfId="0" applyFont="1" applyFill="1" applyBorder="1" applyAlignment="1" applyProtection="1">
      <alignment/>
      <protection/>
    </xf>
    <xf numFmtId="0" fontId="78" fillId="0" borderId="0" xfId="0" applyFont="1" applyBorder="1" applyAlignment="1" applyProtection="1">
      <alignment/>
      <protection/>
    </xf>
    <xf numFmtId="0" fontId="75" fillId="0" borderId="0" xfId="0" applyFont="1" applyAlignment="1" applyProtection="1">
      <alignment horizontal="left"/>
      <protection/>
    </xf>
    <xf numFmtId="0" fontId="0" fillId="0" borderId="0" xfId="0" applyFont="1" applyAlignment="1" applyProtection="1">
      <alignment horizontal="left"/>
      <protection/>
    </xf>
    <xf numFmtId="0" fontId="73" fillId="0" borderId="2" xfId="83" applyFont="1" applyFill="1" applyAlignment="1" applyProtection="1">
      <alignment vertical="center" wrapText="1"/>
      <protection/>
    </xf>
    <xf numFmtId="0" fontId="20" fillId="0" borderId="0" xfId="0" applyFont="1" applyBorder="1" applyAlignment="1" applyProtection="1">
      <alignment horizontal="left"/>
      <protection/>
    </xf>
    <xf numFmtId="0" fontId="24" fillId="0" borderId="0" xfId="0" applyFont="1" applyBorder="1" applyAlignment="1" applyProtection="1">
      <alignment/>
      <protection/>
    </xf>
    <xf numFmtId="0" fontId="75" fillId="0" borderId="0" xfId="0" applyFont="1" applyBorder="1" applyAlignment="1" applyProtection="1">
      <alignment vertical="center" wrapText="1"/>
      <protection/>
    </xf>
    <xf numFmtId="0" fontId="75" fillId="0" borderId="0" xfId="0" applyFont="1" applyBorder="1" applyAlignment="1" applyProtection="1">
      <alignment vertical="center"/>
      <protection/>
    </xf>
    <xf numFmtId="0" fontId="75" fillId="0" borderId="0" xfId="0" applyFont="1" applyFill="1" applyBorder="1" applyAlignment="1" applyProtection="1">
      <alignment vertical="center" wrapText="1"/>
      <protection/>
    </xf>
    <xf numFmtId="0" fontId="75" fillId="0" borderId="19" xfId="0" applyFont="1" applyBorder="1" applyAlignment="1" applyProtection="1">
      <alignment vertical="center" wrapText="1"/>
      <protection/>
    </xf>
    <xf numFmtId="0" fontId="75" fillId="0" borderId="19" xfId="0" applyFont="1" applyFill="1" applyBorder="1" applyAlignment="1" applyProtection="1">
      <alignment vertical="center" wrapText="1"/>
      <protection/>
    </xf>
    <xf numFmtId="0" fontId="75" fillId="20" borderId="19" xfId="0" applyFont="1" applyFill="1" applyBorder="1" applyAlignment="1" applyProtection="1">
      <alignment vertical="center" wrapText="1"/>
      <protection/>
    </xf>
    <xf numFmtId="0" fontId="75" fillId="0" borderId="20" xfId="0" applyFont="1" applyBorder="1" applyAlignment="1" applyProtection="1">
      <alignment vertical="center" wrapText="1"/>
      <protection/>
    </xf>
    <xf numFmtId="0" fontId="75" fillId="0" borderId="20" xfId="0" applyFont="1" applyBorder="1" applyAlignment="1" applyProtection="1">
      <alignment horizontal="center" vertical="center" wrapText="1"/>
      <protection/>
    </xf>
    <xf numFmtId="0" fontId="75" fillId="0" borderId="20" xfId="0" applyFont="1" applyFill="1" applyBorder="1" applyAlignment="1" applyProtection="1">
      <alignment vertical="center" wrapText="1"/>
      <protection/>
    </xf>
    <xf numFmtId="0" fontId="75" fillId="20" borderId="20" xfId="0" applyFont="1" applyFill="1" applyBorder="1" applyAlignment="1" applyProtection="1">
      <alignment vertical="center" wrapText="1"/>
      <protection/>
    </xf>
    <xf numFmtId="0" fontId="74" fillId="0" borderId="21" xfId="0" applyFont="1" applyFill="1" applyBorder="1" applyAlignment="1" applyProtection="1">
      <alignment vertical="center" wrapText="1"/>
      <protection/>
    </xf>
    <xf numFmtId="0" fontId="75" fillId="0" borderId="22" xfId="0" applyFont="1" applyFill="1" applyBorder="1" applyAlignment="1" applyProtection="1">
      <alignment horizontal="center" vertical="center" wrapText="1"/>
      <protection/>
    </xf>
    <xf numFmtId="0" fontId="75" fillId="0" borderId="21" xfId="0" applyFont="1" applyFill="1" applyBorder="1" applyAlignment="1" applyProtection="1">
      <alignment vertical="center" wrapText="1"/>
      <protection/>
    </xf>
    <xf numFmtId="0" fontId="75" fillId="20" borderId="21" xfId="0" applyFont="1" applyFill="1" applyBorder="1" applyAlignment="1" applyProtection="1">
      <alignment vertical="center" wrapText="1"/>
      <protection/>
    </xf>
    <xf numFmtId="0" fontId="75" fillId="0" borderId="21" xfId="0" applyFont="1" applyBorder="1" applyAlignment="1" applyProtection="1">
      <alignment vertical="center" wrapText="1"/>
      <protection/>
    </xf>
    <xf numFmtId="0" fontId="75" fillId="0" borderId="21" xfId="0" applyFont="1" applyBorder="1" applyAlignment="1" applyProtection="1">
      <alignment horizontal="center" vertical="center" wrapText="1"/>
      <protection/>
    </xf>
    <xf numFmtId="0" fontId="74" fillId="0" borderId="19" xfId="0" applyFont="1" applyBorder="1" applyAlignment="1" applyProtection="1">
      <alignment vertical="center" wrapText="1"/>
      <protection/>
    </xf>
    <xf numFmtId="0" fontId="75" fillId="0" borderId="23" xfId="0" applyFont="1" applyBorder="1" applyAlignment="1" applyProtection="1">
      <alignment vertical="center" wrapText="1"/>
      <protection/>
    </xf>
    <xf numFmtId="0" fontId="74" fillId="0" borderId="21" xfId="0" applyFont="1" applyBorder="1" applyAlignment="1" applyProtection="1">
      <alignment vertical="center" wrapText="1"/>
      <protection/>
    </xf>
    <xf numFmtId="0" fontId="75" fillId="0" borderId="24" xfId="0" applyFont="1" applyFill="1" applyBorder="1" applyAlignment="1" applyProtection="1">
      <alignment vertical="center" wrapText="1"/>
      <protection/>
    </xf>
    <xf numFmtId="0" fontId="75" fillId="0" borderId="25" xfId="0" applyFont="1" applyFill="1" applyBorder="1" applyAlignment="1" applyProtection="1">
      <alignment vertical="center" wrapText="1"/>
      <protection/>
    </xf>
    <xf numFmtId="0" fontId="75" fillId="0" borderId="26" xfId="0" applyFont="1" applyFill="1" applyBorder="1" applyAlignment="1" applyProtection="1">
      <alignment vertical="center" wrapText="1"/>
      <protection/>
    </xf>
    <xf numFmtId="0" fontId="75" fillId="0" borderId="20" xfId="0" applyFont="1" applyBorder="1" applyAlignment="1" applyProtection="1">
      <alignment horizontal="left" vertical="top" wrapText="1" indent="2"/>
      <protection/>
    </xf>
    <xf numFmtId="0" fontId="75" fillId="0" borderId="19" xfId="0" applyFont="1" applyBorder="1" applyAlignment="1" applyProtection="1">
      <alignment/>
      <protection/>
    </xf>
    <xf numFmtId="0" fontId="75" fillId="0" borderId="27" xfId="0" applyFont="1" applyBorder="1" applyAlignment="1" applyProtection="1">
      <alignment vertical="top" wrapText="1"/>
      <protection/>
    </xf>
    <xf numFmtId="0" fontId="75" fillId="0" borderId="28" xfId="0" applyFont="1" applyBorder="1" applyAlignment="1" applyProtection="1">
      <alignment vertical="top" wrapText="1"/>
      <protection/>
    </xf>
    <xf numFmtId="0" fontId="75" fillId="30" borderId="19" xfId="0" applyFont="1" applyFill="1" applyBorder="1" applyAlignment="1" applyProtection="1">
      <alignment vertical="center" wrapText="1"/>
      <protection/>
    </xf>
    <xf numFmtId="0" fontId="75" fillId="0" borderId="29" xfId="0" applyFont="1" applyBorder="1" applyAlignment="1" applyProtection="1">
      <alignment vertical="top" wrapText="1"/>
      <protection/>
    </xf>
    <xf numFmtId="0" fontId="75" fillId="0" borderId="30" xfId="0" applyFont="1" applyBorder="1" applyAlignment="1" applyProtection="1">
      <alignment vertical="top" wrapText="1"/>
      <protection/>
    </xf>
    <xf numFmtId="0" fontId="75" fillId="30" borderId="20" xfId="0" applyFont="1" applyFill="1" applyBorder="1" applyAlignment="1" applyProtection="1">
      <alignment vertical="center" wrapText="1"/>
      <protection/>
    </xf>
    <xf numFmtId="0" fontId="75" fillId="0" borderId="25" xfId="0" applyFont="1" applyBorder="1" applyAlignment="1" applyProtection="1">
      <alignment vertical="top" wrapText="1"/>
      <protection/>
    </xf>
    <xf numFmtId="0" fontId="75" fillId="0" borderId="22" xfId="0" applyFont="1" applyBorder="1" applyAlignment="1" applyProtection="1">
      <alignment vertical="top" wrapText="1"/>
      <protection/>
    </xf>
    <xf numFmtId="0" fontId="75" fillId="30" borderId="21" xfId="0" applyFont="1" applyFill="1" applyBorder="1" applyAlignment="1" applyProtection="1">
      <alignment vertical="center" wrapText="1"/>
      <protection/>
    </xf>
    <xf numFmtId="0" fontId="74" fillId="0" borderId="0" xfId="0" applyFont="1" applyAlignment="1" applyProtection="1">
      <alignment horizontal="left" vertical="top"/>
      <protection/>
    </xf>
    <xf numFmtId="0" fontId="38" fillId="0" borderId="0" xfId="0" applyFont="1" applyBorder="1" applyAlignment="1" applyProtection="1">
      <alignment horizontal="left" wrapText="1"/>
      <protection/>
    </xf>
    <xf numFmtId="0" fontId="59" fillId="0" borderId="0" xfId="71" applyAlignment="1">
      <alignment/>
    </xf>
    <xf numFmtId="0" fontId="22" fillId="0" borderId="0" xfId="71" applyFont="1" applyAlignment="1">
      <alignment/>
    </xf>
    <xf numFmtId="0" fontId="79" fillId="41" borderId="2" xfId="59" applyFont="1" applyAlignment="1" applyProtection="1">
      <alignment horizontal="right" vertical="center" wrapText="1"/>
      <protection/>
    </xf>
    <xf numFmtId="0" fontId="79" fillId="41" borderId="2" xfId="59" applyFont="1" applyAlignment="1" applyProtection="1">
      <alignment/>
      <protection/>
    </xf>
    <xf numFmtId="49" fontId="73" fillId="45" borderId="2" xfId="83" applyNumberFormat="1" applyFont="1" applyAlignment="1" applyProtection="1">
      <alignment horizontal="center" wrapText="1"/>
      <protection locked="0"/>
    </xf>
    <xf numFmtId="0" fontId="80" fillId="0" borderId="2" xfId="83" applyFont="1" applyFill="1" applyAlignment="1" applyProtection="1">
      <alignment horizontal="left" vertical="top" wrapText="1"/>
      <protection/>
    </xf>
    <xf numFmtId="0" fontId="73" fillId="45" borderId="2" xfId="83" applyFont="1" applyAlignment="1" applyProtection="1">
      <alignment horizontal="left" vertical="top" wrapText="1"/>
      <protection locked="0"/>
    </xf>
    <xf numFmtId="1" fontId="73" fillId="45" borderId="2" xfId="83" applyNumberFormat="1" applyFont="1" applyAlignment="1" applyProtection="1">
      <alignment/>
      <protection locked="0"/>
    </xf>
    <xf numFmtId="0" fontId="75" fillId="10" borderId="19" xfId="0" applyFont="1" applyFill="1" applyBorder="1" applyAlignment="1" applyProtection="1">
      <alignment vertical="center" wrapText="1"/>
      <protection/>
    </xf>
    <xf numFmtId="0" fontId="75" fillId="0" borderId="0" xfId="0" applyFont="1" applyFill="1" applyBorder="1" applyAlignment="1" applyProtection="1">
      <alignment horizontal="center" vertical="center" wrapText="1"/>
      <protection/>
    </xf>
    <xf numFmtId="0" fontId="75" fillId="0" borderId="21" xfId="0" applyFont="1" applyFill="1" applyBorder="1" applyAlignment="1" applyProtection="1">
      <alignment horizontal="center" vertical="center" wrapText="1"/>
      <protection/>
    </xf>
    <xf numFmtId="0" fontId="75" fillId="10" borderId="20" xfId="0" applyFont="1" applyFill="1" applyBorder="1" applyAlignment="1" applyProtection="1">
      <alignment vertical="center" wrapText="1"/>
      <protection/>
    </xf>
    <xf numFmtId="0" fontId="75" fillId="0" borderId="31" xfId="0" applyFont="1" applyFill="1" applyBorder="1" applyAlignment="1" applyProtection="1">
      <alignment vertical="center" wrapText="1"/>
      <protection/>
    </xf>
    <xf numFmtId="0" fontId="75" fillId="10" borderId="21" xfId="0" applyFont="1" applyFill="1" applyBorder="1" applyAlignment="1" applyProtection="1">
      <alignment vertical="center" wrapText="1"/>
      <protection/>
    </xf>
    <xf numFmtId="0" fontId="75" fillId="0" borderId="20" xfId="0" applyFont="1" applyBorder="1" applyAlignment="1" applyProtection="1">
      <alignment/>
      <protection/>
    </xf>
    <xf numFmtId="0" fontId="75" fillId="0" borderId="21" xfId="0" applyFont="1" applyBorder="1" applyAlignment="1" applyProtection="1">
      <alignment/>
      <protection/>
    </xf>
    <xf numFmtId="0" fontId="75" fillId="0" borderId="31" xfId="0" applyFont="1" applyBorder="1" applyAlignment="1" applyProtection="1">
      <alignment horizontal="center" vertical="center" wrapText="1"/>
      <protection/>
    </xf>
    <xf numFmtId="0" fontId="74" fillId="0" borderId="31" xfId="0" applyFont="1" applyBorder="1" applyAlignment="1" applyProtection="1">
      <alignment vertical="center" wrapText="1"/>
      <protection/>
    </xf>
    <xf numFmtId="0" fontId="81" fillId="45" borderId="2" xfId="83" applyFont="1" applyAlignment="1" applyProtection="1">
      <alignment/>
      <protection locked="0"/>
    </xf>
    <xf numFmtId="0" fontId="75" fillId="55" borderId="19" xfId="0" applyFont="1" applyFill="1" applyBorder="1" applyAlignment="1">
      <alignment/>
    </xf>
    <xf numFmtId="0" fontId="75" fillId="0" borderId="19" xfId="0" applyFont="1" applyBorder="1" applyAlignment="1">
      <alignment/>
    </xf>
    <xf numFmtId="0" fontId="75" fillId="0" borderId="19" xfId="0" applyFont="1" applyBorder="1" applyAlignment="1">
      <alignment vertical="center" wrapText="1"/>
    </xf>
    <xf numFmtId="0" fontId="75" fillId="0" borderId="0" xfId="0" applyFont="1" applyBorder="1" applyAlignment="1">
      <alignment vertical="center" wrapText="1"/>
    </xf>
    <xf numFmtId="0" fontId="75" fillId="0" borderId="0" xfId="0" applyFont="1" applyBorder="1" applyAlignment="1">
      <alignment/>
    </xf>
    <xf numFmtId="0" fontId="75" fillId="0" borderId="0" xfId="0" applyFont="1" applyAlignment="1">
      <alignment/>
    </xf>
    <xf numFmtId="0" fontId="75" fillId="55" borderId="19" xfId="0" applyFont="1" applyFill="1" applyBorder="1" applyAlignment="1">
      <alignment vertical="center" wrapText="1"/>
    </xf>
    <xf numFmtId="0" fontId="75" fillId="0" borderId="27" xfId="0" applyFont="1" applyBorder="1" applyAlignment="1">
      <alignment/>
    </xf>
    <xf numFmtId="0" fontId="75" fillId="0" borderId="21" xfId="0" applyFont="1" applyBorder="1" applyAlignment="1">
      <alignment/>
    </xf>
    <xf numFmtId="0" fontId="75" fillId="0" borderId="0" xfId="0" applyFont="1" applyAlignment="1">
      <alignment/>
    </xf>
    <xf numFmtId="0" fontId="42" fillId="0" borderId="19" xfId="0" applyFont="1" applyBorder="1" applyAlignment="1">
      <alignment wrapText="1"/>
    </xf>
    <xf numFmtId="0" fontId="75" fillId="0" borderId="0" xfId="0" applyFont="1" applyBorder="1" applyAlignment="1" applyProtection="1">
      <alignment horizontal="center" vertical="center" wrapText="1"/>
      <protection/>
    </xf>
    <xf numFmtId="0" fontId="82" fillId="0" borderId="2" xfId="83" applyFont="1" applyFill="1" applyAlignment="1" applyProtection="1">
      <alignment horizontal="center" vertical="center" wrapText="1"/>
      <protection/>
    </xf>
    <xf numFmtId="0" fontId="82" fillId="0" borderId="2" xfId="83" applyFont="1" applyFill="1" applyAlignment="1" applyProtection="1">
      <alignment horizontal="center"/>
      <protection/>
    </xf>
    <xf numFmtId="0" fontId="82" fillId="0" borderId="2" xfId="83" applyFont="1" applyFill="1" applyAlignment="1" applyProtection="1">
      <alignment horizontal="center" vertical="center"/>
      <protection/>
    </xf>
    <xf numFmtId="0" fontId="82" fillId="45" borderId="2" xfId="83" applyFont="1" applyAlignment="1" applyProtection="1">
      <alignment/>
      <protection locked="0"/>
    </xf>
    <xf numFmtId="1" fontId="83" fillId="0" borderId="0" xfId="71" applyNumberFormat="1" applyFont="1" applyAlignment="1" applyProtection="1">
      <alignment/>
      <protection/>
    </xf>
    <xf numFmtId="0" fontId="74" fillId="0" borderId="0" xfId="0" applyFont="1" applyFill="1" applyAlignment="1" applyProtection="1">
      <alignment/>
      <protection locked="0"/>
    </xf>
    <xf numFmtId="0" fontId="75" fillId="0" borderId="0" xfId="0" applyFont="1" applyFill="1" applyAlignment="1" applyProtection="1">
      <alignment horizontal="left"/>
      <protection locked="0"/>
    </xf>
    <xf numFmtId="0" fontId="75" fillId="0" borderId="0" xfId="0" applyFont="1" applyFill="1" applyAlignment="1" applyProtection="1">
      <alignment horizontal="left" vertical="top"/>
      <protection locked="0"/>
    </xf>
    <xf numFmtId="0" fontId="75" fillId="0" borderId="0" xfId="0" applyFont="1" applyFill="1" applyBorder="1" applyAlignment="1" applyProtection="1">
      <alignment/>
      <protection locked="0"/>
    </xf>
    <xf numFmtId="0" fontId="75" fillId="0" borderId="0" xfId="0" applyFont="1" applyBorder="1" applyAlignment="1" applyProtection="1">
      <alignment/>
      <protection/>
    </xf>
    <xf numFmtId="0" fontId="84" fillId="41" borderId="2" xfId="59" applyFont="1" applyAlignment="1" applyProtection="1">
      <alignment/>
      <protection locked="0"/>
    </xf>
    <xf numFmtId="0" fontId="83" fillId="0" borderId="0" xfId="71" applyFont="1" applyBorder="1" applyAlignment="1" applyProtection="1">
      <alignment/>
      <protection/>
    </xf>
    <xf numFmtId="0" fontId="82" fillId="0" borderId="2" xfId="83" applyFont="1" applyFill="1" applyAlignment="1" applyProtection="1">
      <alignment/>
      <protection/>
    </xf>
    <xf numFmtId="49" fontId="75" fillId="0" borderId="0" xfId="0" applyNumberFormat="1" applyFont="1" applyFill="1" applyBorder="1" applyAlignment="1" applyProtection="1">
      <alignment horizontal="center"/>
      <protection locked="0"/>
    </xf>
    <xf numFmtId="0" fontId="82" fillId="45" borderId="2" xfId="83" applyFont="1" applyAlignment="1" applyProtection="1">
      <alignment horizontal="left" vertical="top" wrapText="1"/>
      <protection locked="0"/>
    </xf>
    <xf numFmtId="0" fontId="82" fillId="0" borderId="2" xfId="83" applyFont="1" applyFill="1" applyAlignment="1" applyProtection="1">
      <alignment vertical="center" wrapText="1"/>
      <protection/>
    </xf>
    <xf numFmtId="0" fontId="42" fillId="56" borderId="2" xfId="59" applyFont="1" applyFill="1" applyAlignment="1" applyProtection="1">
      <alignment horizontal="right" vertical="center" wrapText="1"/>
      <protection/>
    </xf>
    <xf numFmtId="0" fontId="42" fillId="56" borderId="2" xfId="59" applyFont="1" applyFill="1" applyAlignment="1" applyProtection="1">
      <alignment/>
      <protection/>
    </xf>
    <xf numFmtId="0" fontId="75" fillId="56" borderId="2" xfId="59" applyFont="1" applyFill="1" applyAlignment="1" applyProtection="1">
      <alignment/>
      <protection/>
    </xf>
    <xf numFmtId="0" fontId="38" fillId="56" borderId="2" xfId="59" applyFont="1" applyFill="1" applyAlignment="1" applyProtection="1">
      <alignment horizontal="right" vertical="center" wrapText="1"/>
      <protection/>
    </xf>
    <xf numFmtId="1" fontId="42" fillId="56" borderId="2" xfId="59" applyNumberFormat="1" applyFont="1" applyFill="1" applyAlignment="1" applyProtection="1">
      <alignment/>
      <protection locked="0"/>
    </xf>
    <xf numFmtId="0" fontId="74" fillId="0" borderId="0" xfId="0" applyFont="1" applyAlignment="1">
      <alignment/>
    </xf>
    <xf numFmtId="0" fontId="38" fillId="41" borderId="2" xfId="59" applyFont="1" applyAlignment="1">
      <alignment vertical="center" textRotation="90" wrapText="1"/>
    </xf>
    <xf numFmtId="0" fontId="38" fillId="41" borderId="2" xfId="59" applyFont="1" applyAlignment="1">
      <alignment horizontal="center" vertical="center" wrapText="1"/>
    </xf>
    <xf numFmtId="0" fontId="38" fillId="56" borderId="2" xfId="59" applyFont="1" applyFill="1" applyAlignment="1">
      <alignment vertical="center" wrapText="1"/>
    </xf>
    <xf numFmtId="0" fontId="38" fillId="41" borderId="2" xfId="59" applyFont="1" applyAlignment="1">
      <alignment vertical="center" wrapText="1"/>
    </xf>
    <xf numFmtId="0" fontId="82" fillId="0" borderId="2" xfId="83" applyFont="1" applyFill="1" applyAlignment="1">
      <alignment vertical="center" wrapText="1"/>
    </xf>
    <xf numFmtId="0" fontId="82" fillId="0" borderId="2" xfId="83" applyFont="1" applyFill="1" applyAlignment="1">
      <alignment horizontal="center" vertical="center" wrapText="1"/>
    </xf>
    <xf numFmtId="0" fontId="42" fillId="56" borderId="2" xfId="83" applyFont="1" applyFill="1" applyAlignment="1">
      <alignment vertical="center" wrapText="1"/>
    </xf>
    <xf numFmtId="0" fontId="82" fillId="0" borderId="2" xfId="83" applyFont="1" applyFill="1" applyAlignment="1">
      <alignment horizontal="left" vertical="top" wrapText="1" indent="2"/>
    </xf>
    <xf numFmtId="0" fontId="82" fillId="0" borderId="2" xfId="83" applyFont="1" applyFill="1" applyAlignment="1">
      <alignment/>
    </xf>
    <xf numFmtId="0" fontId="82" fillId="56" borderId="2" xfId="83" applyFont="1" applyFill="1" applyAlignment="1">
      <alignment vertical="center" wrapText="1"/>
    </xf>
    <xf numFmtId="0" fontId="82" fillId="0" borderId="2" xfId="83" applyFont="1" applyFill="1" applyAlignment="1">
      <alignment vertical="top" wrapText="1"/>
    </xf>
    <xf numFmtId="0" fontId="42" fillId="0" borderId="0" xfId="0" applyFont="1" applyBorder="1" applyAlignment="1" applyProtection="1">
      <alignment horizontal="left" vertical="top" wrapText="1"/>
      <protection/>
    </xf>
    <xf numFmtId="0" fontId="42" fillId="0" borderId="0" xfId="0" applyFont="1" applyBorder="1" applyAlignment="1" applyProtection="1">
      <alignment wrapText="1"/>
      <protection/>
    </xf>
    <xf numFmtId="0" fontId="82" fillId="0" borderId="2" xfId="83" applyFont="1" applyFill="1" applyAlignment="1" applyProtection="1">
      <alignment horizontal="center" wrapText="1"/>
      <protection/>
    </xf>
    <xf numFmtId="0" fontId="75" fillId="0" borderId="0" xfId="0" applyFont="1" applyBorder="1" applyAlignment="1" applyProtection="1">
      <alignment horizontal="center"/>
      <protection/>
    </xf>
    <xf numFmtId="0" fontId="85" fillId="0" borderId="0" xfId="0" applyFont="1" applyBorder="1" applyAlignment="1" applyProtection="1">
      <alignment/>
      <protection/>
    </xf>
    <xf numFmtId="0" fontId="86" fillId="42" borderId="3" xfId="60" applyFont="1" applyAlignment="1" applyProtection="1">
      <alignment/>
      <protection/>
    </xf>
    <xf numFmtId="0" fontId="74" fillId="0" borderId="19" xfId="0" applyFont="1" applyBorder="1" applyAlignment="1" applyProtection="1">
      <alignment horizontal="center" vertical="center" wrapText="1"/>
      <protection/>
    </xf>
    <xf numFmtId="0" fontId="75" fillId="0" borderId="19" xfId="0" applyFont="1" applyBorder="1" applyAlignment="1" applyProtection="1">
      <alignment horizontal="center" vertical="center" wrapText="1"/>
      <protection/>
    </xf>
    <xf numFmtId="0" fontId="75" fillId="0" borderId="19" xfId="0" applyFont="1" applyBorder="1" applyAlignment="1" applyProtection="1">
      <alignment vertical="center" textRotation="90" wrapText="1"/>
      <protection/>
    </xf>
    <xf numFmtId="0" fontId="75" fillId="0" borderId="0" xfId="0" applyFont="1" applyBorder="1" applyAlignment="1" applyProtection="1">
      <alignment horizontal="center" vertical="center" wrapText="1"/>
      <protection/>
    </xf>
    <xf numFmtId="0" fontId="82" fillId="0" borderId="2" xfId="83" applyFont="1" applyFill="1" applyAlignment="1" applyProtection="1">
      <alignment horizontal="center" vertical="center" wrapText="1"/>
      <protection/>
    </xf>
    <xf numFmtId="0" fontId="20" fillId="0" borderId="0" xfId="0" applyFont="1" applyAlignment="1" applyProtection="1">
      <alignment/>
      <protection/>
    </xf>
    <xf numFmtId="1" fontId="74" fillId="0" borderId="0" xfId="0" applyNumberFormat="1" applyFont="1" applyAlignment="1" applyProtection="1">
      <alignment horizontal="left" vertical="top"/>
      <protection/>
    </xf>
    <xf numFmtId="1" fontId="75" fillId="0" borderId="0" xfId="0" applyNumberFormat="1" applyFont="1" applyAlignment="1" applyProtection="1">
      <alignment horizontal="left" vertical="top"/>
      <protection/>
    </xf>
    <xf numFmtId="49" fontId="82" fillId="45" borderId="2" xfId="83" applyNumberFormat="1" applyFont="1" applyAlignment="1" applyProtection="1">
      <alignment horizontal="left" vertical="top" wrapText="1"/>
      <protection locked="0"/>
    </xf>
    <xf numFmtId="49" fontId="75" fillId="0" borderId="0" xfId="0" applyNumberFormat="1" applyFont="1" applyFill="1" applyBorder="1" applyAlignment="1" applyProtection="1">
      <alignment/>
      <protection/>
    </xf>
    <xf numFmtId="0" fontId="75" fillId="10" borderId="19" xfId="34" applyFont="1" applyFill="1" applyBorder="1" applyAlignment="1" applyProtection="1">
      <alignment vertical="center" wrapText="1"/>
      <protection/>
    </xf>
    <xf numFmtId="0" fontId="24" fillId="57" borderId="19" xfId="20" applyFont="1" applyFill="1" applyBorder="1" applyAlignment="1" applyProtection="1">
      <alignment vertical="center" wrapText="1"/>
      <protection/>
    </xf>
    <xf numFmtId="0" fontId="75" fillId="10" borderId="20" xfId="34" applyFont="1" applyFill="1" applyBorder="1" applyAlignment="1" applyProtection="1">
      <alignment vertical="center" wrapText="1"/>
      <protection/>
    </xf>
    <xf numFmtId="0" fontId="24" fillId="57" borderId="20" xfId="20" applyFont="1" applyFill="1" applyBorder="1" applyAlignment="1" applyProtection="1">
      <alignment vertical="center" wrapText="1"/>
      <protection/>
    </xf>
    <xf numFmtId="0" fontId="75" fillId="10" borderId="21" xfId="34" applyFont="1" applyFill="1" applyBorder="1" applyAlignment="1" applyProtection="1">
      <alignment vertical="center" wrapText="1"/>
      <protection/>
    </xf>
    <xf numFmtId="0" fontId="24" fillId="57" borderId="21" xfId="20" applyFont="1" applyFill="1" applyBorder="1" applyAlignment="1" applyProtection="1">
      <alignment vertical="center" wrapText="1"/>
      <protection/>
    </xf>
    <xf numFmtId="0" fontId="75" fillId="10" borderId="23" xfId="34" applyFont="1" applyFill="1" applyBorder="1" applyAlignment="1" applyProtection="1">
      <alignment vertical="center" wrapText="1"/>
      <protection/>
    </xf>
    <xf numFmtId="0" fontId="75" fillId="10" borderId="19" xfId="34" applyFont="1" applyFill="1" applyBorder="1" applyAlignment="1" applyProtection="1">
      <alignment vertical="center" wrapText="1"/>
      <protection/>
    </xf>
    <xf numFmtId="0" fontId="75" fillId="10" borderId="19" xfId="38" applyFont="1" applyFill="1" applyBorder="1" applyAlignment="1" applyProtection="1">
      <alignment vertical="center" wrapText="1"/>
      <protection/>
    </xf>
    <xf numFmtId="0" fontId="75" fillId="10" borderId="20" xfId="34" applyFont="1" applyFill="1" applyBorder="1" applyAlignment="1" applyProtection="1">
      <alignment vertical="center" wrapText="1"/>
      <protection/>
    </xf>
    <xf numFmtId="0" fontId="75" fillId="10" borderId="20" xfId="38" applyFont="1" applyFill="1" applyBorder="1" applyAlignment="1" applyProtection="1">
      <alignment vertical="center" wrapText="1"/>
      <protection/>
    </xf>
    <xf numFmtId="0" fontId="75" fillId="10" borderId="21" xfId="34" applyFont="1" applyFill="1" applyBorder="1" applyAlignment="1" applyProtection="1">
      <alignment vertical="center" wrapText="1"/>
      <protection/>
    </xf>
    <xf numFmtId="0" fontId="75" fillId="10" borderId="21" xfId="38" applyFont="1" applyFill="1" applyBorder="1" applyAlignment="1" applyProtection="1">
      <alignment vertical="center" wrapText="1"/>
      <protection/>
    </xf>
    <xf numFmtId="0" fontId="73" fillId="0" borderId="2" xfId="83" applyFont="1" applyFill="1" applyAlignment="1" applyProtection="1">
      <alignment horizontal="center" vertical="center"/>
      <protection/>
    </xf>
    <xf numFmtId="0" fontId="73" fillId="0" borderId="2" xfId="83" applyFont="1" applyFill="1" applyAlignment="1" applyProtection="1">
      <alignment horizontal="center" vertical="center" wrapText="1"/>
      <protection/>
    </xf>
    <xf numFmtId="0" fontId="75" fillId="0" borderId="0" xfId="0" applyFont="1" applyBorder="1" applyAlignment="1" applyProtection="1">
      <alignment horizontal="center" vertical="center" wrapText="1"/>
      <protection/>
    </xf>
    <xf numFmtId="0" fontId="87" fillId="0" borderId="0" xfId="0" applyFont="1" applyAlignment="1" applyProtection="1">
      <alignment/>
      <protection/>
    </xf>
    <xf numFmtId="0" fontId="83" fillId="0" borderId="0" xfId="71" applyFont="1" applyBorder="1" applyAlignment="1" applyProtection="1">
      <alignment/>
      <protection/>
    </xf>
    <xf numFmtId="0" fontId="72" fillId="0" borderId="0" xfId="110" applyAlignment="1">
      <alignment/>
    </xf>
    <xf numFmtId="0" fontId="82" fillId="0" borderId="2" xfId="83" applyFont="1" applyFill="1" applyAlignment="1" applyProtection="1">
      <alignment horizontal="center" vertical="center" wrapText="1"/>
      <protection/>
    </xf>
    <xf numFmtId="0" fontId="82" fillId="45" borderId="2" xfId="83" applyFont="1" applyAlignment="1" applyProtection="1">
      <alignment horizontal="center"/>
      <protection locked="0"/>
    </xf>
    <xf numFmtId="0" fontId="82" fillId="0" borderId="2" xfId="83" applyFont="1" applyFill="1" applyAlignment="1">
      <alignment horizontal="center" vertical="center" wrapText="1"/>
    </xf>
    <xf numFmtId="0" fontId="82" fillId="45" borderId="2" xfId="83" applyFont="1" applyAlignment="1" applyProtection="1">
      <alignment/>
      <protection locked="0"/>
    </xf>
    <xf numFmtId="0" fontId="74" fillId="0" borderId="0" xfId="0" applyFont="1" applyAlignment="1">
      <alignment/>
    </xf>
    <xf numFmtId="0" fontId="47" fillId="41" borderId="2" xfId="59" applyFont="1" applyAlignment="1" applyProtection="1">
      <alignment horizontal="center"/>
      <protection locked="0"/>
    </xf>
    <xf numFmtId="0" fontId="47" fillId="41" borderId="2" xfId="59" applyFont="1" applyAlignment="1" applyProtection="1">
      <alignment/>
      <protection locked="0"/>
    </xf>
    <xf numFmtId="0" fontId="59" fillId="0" borderId="0" xfId="71" applyAlignment="1" applyProtection="1">
      <alignment/>
      <protection/>
    </xf>
    <xf numFmtId="49" fontId="73" fillId="45" borderId="2" xfId="83" applyNumberFormat="1" applyFont="1" applyAlignment="1" applyProtection="1">
      <alignment wrapText="1"/>
      <protection locked="0"/>
    </xf>
    <xf numFmtId="0" fontId="88" fillId="0" borderId="0" xfId="0" applyFont="1" applyBorder="1" applyAlignment="1" applyProtection="1">
      <alignment horizontal="left" wrapText="1"/>
      <protection/>
    </xf>
    <xf numFmtId="0" fontId="88" fillId="0" borderId="0" xfId="0" applyFont="1" applyAlignment="1" applyProtection="1">
      <alignment horizontal="left" vertical="top"/>
      <protection/>
    </xf>
    <xf numFmtId="2" fontId="38" fillId="56" borderId="2" xfId="59" applyNumberFormat="1" applyFont="1" applyFill="1" applyAlignment="1" applyProtection="1">
      <alignment/>
      <protection/>
    </xf>
    <xf numFmtId="0" fontId="71" fillId="0" borderId="0" xfId="0" applyFont="1" applyAlignment="1">
      <alignment/>
    </xf>
    <xf numFmtId="1" fontId="0" fillId="0" borderId="0" xfId="0" applyNumberFormat="1" applyAlignment="1">
      <alignment/>
    </xf>
    <xf numFmtId="49" fontId="0" fillId="0" borderId="0" xfId="0" applyNumberFormat="1" applyAlignment="1">
      <alignment/>
    </xf>
    <xf numFmtId="0" fontId="76" fillId="0" borderId="0" xfId="0" applyFont="1" applyAlignment="1" applyProtection="1">
      <alignment/>
      <protection hidden="1"/>
    </xf>
    <xf numFmtId="0" fontId="76" fillId="0" borderId="0" xfId="0" applyFont="1" applyAlignment="1" applyProtection="1">
      <alignment horizontal="left"/>
      <protection hidden="1"/>
    </xf>
    <xf numFmtId="0" fontId="76" fillId="0" borderId="0" xfId="0" applyFont="1" applyAlignment="1" applyProtection="1">
      <alignment/>
      <protection hidden="1"/>
    </xf>
    <xf numFmtId="1" fontId="66" fillId="0" borderId="2" xfId="83" applyNumberFormat="1" applyFill="1" applyAlignment="1" applyProtection="1">
      <alignment/>
      <protection/>
    </xf>
    <xf numFmtId="1" fontId="81" fillId="0" borderId="2" xfId="83" applyNumberFormat="1" applyFont="1" applyFill="1" applyAlignment="1" applyProtection="1">
      <alignment/>
      <protection/>
    </xf>
    <xf numFmtId="1" fontId="82" fillId="0" borderId="2" xfId="83" applyNumberFormat="1" applyFont="1" applyFill="1" applyAlignment="1" applyProtection="1">
      <alignment/>
      <protection/>
    </xf>
    <xf numFmtId="1" fontId="66" fillId="45" borderId="2" xfId="83" applyNumberFormat="1" applyAlignment="1" applyProtection="1">
      <alignment/>
      <protection locked="0"/>
    </xf>
    <xf numFmtId="0" fontId="66" fillId="45" borderId="2" xfId="83" applyAlignment="1" applyProtection="1">
      <alignment/>
      <protection locked="0"/>
    </xf>
    <xf numFmtId="0" fontId="66" fillId="0" borderId="2" xfId="83" applyFill="1" applyAlignment="1" applyProtection="1">
      <alignment/>
      <protection/>
    </xf>
    <xf numFmtId="1" fontId="30" fillId="0" borderId="0" xfId="0" applyNumberFormat="1" applyFont="1" applyAlignment="1" applyProtection="1">
      <alignment/>
      <protection/>
    </xf>
    <xf numFmtId="0" fontId="30" fillId="0" borderId="0" xfId="0" applyFont="1" applyAlignment="1" applyProtection="1">
      <alignment/>
      <protection/>
    </xf>
    <xf numFmtId="1" fontId="31" fillId="0" borderId="0" xfId="0" applyNumberFormat="1" applyFont="1" applyFill="1" applyBorder="1" applyAlignment="1" applyProtection="1">
      <alignment/>
      <protection/>
    </xf>
    <xf numFmtId="1" fontId="81" fillId="0" borderId="2" xfId="83" applyNumberFormat="1" applyFont="1" applyFill="1" applyAlignment="1" applyProtection="1">
      <alignment vertical="top"/>
      <protection/>
    </xf>
    <xf numFmtId="1" fontId="81" fillId="0" borderId="2" xfId="83" applyNumberFormat="1" applyFont="1" applyFill="1" applyAlignment="1" applyProtection="1">
      <alignment horizontal="left" vertical="top"/>
      <protection/>
    </xf>
    <xf numFmtId="1" fontId="42" fillId="41" borderId="2" xfId="59" applyNumberFormat="1" applyFont="1" applyAlignment="1" applyProtection="1">
      <alignment/>
      <protection locked="0"/>
    </xf>
    <xf numFmtId="0" fontId="42" fillId="41" borderId="2" xfId="59" applyFont="1" applyAlignment="1">
      <alignment vertical="center" wrapText="1"/>
    </xf>
    <xf numFmtId="2" fontId="42" fillId="41" borderId="2" xfId="59" applyNumberFormat="1" applyFont="1" applyAlignment="1" applyProtection="1">
      <alignment/>
      <protection locked="0"/>
    </xf>
    <xf numFmtId="2" fontId="42" fillId="58" borderId="2" xfId="59" applyNumberFormat="1" applyFont="1" applyFill="1" applyAlignment="1" applyProtection="1">
      <alignment/>
      <protection locked="0"/>
    </xf>
    <xf numFmtId="1" fontId="73" fillId="0" borderId="2" xfId="83" applyNumberFormat="1" applyFont="1" applyFill="1" applyAlignment="1" applyProtection="1">
      <alignment horizontal="center" vertical="center"/>
      <protection/>
    </xf>
    <xf numFmtId="0" fontId="42" fillId="0" borderId="0" xfId="0" applyFont="1" applyAlignment="1" applyProtection="1">
      <alignment/>
      <protection/>
    </xf>
    <xf numFmtId="0" fontId="42"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42" fillId="0" borderId="0" xfId="0" applyFont="1" applyFill="1" applyBorder="1" applyAlignment="1" applyProtection="1">
      <alignment/>
      <protection/>
    </xf>
    <xf numFmtId="0" fontId="42" fillId="0" borderId="0" xfId="0" applyFont="1" applyFill="1" applyBorder="1" applyAlignment="1" applyProtection="1">
      <alignment vertical="center" wrapText="1"/>
      <protection/>
    </xf>
    <xf numFmtId="0" fontId="42" fillId="0" borderId="0" xfId="0" applyFont="1" applyFill="1" applyBorder="1" applyAlignment="1" applyProtection="1">
      <alignment vertical="center"/>
      <protection/>
    </xf>
    <xf numFmtId="0" fontId="42" fillId="0" borderId="0" xfId="0" applyFont="1" applyBorder="1" applyAlignment="1" applyProtection="1">
      <alignment vertical="center"/>
      <protection/>
    </xf>
    <xf numFmtId="14" fontId="82" fillId="45" borderId="2" xfId="83" applyNumberFormat="1" applyFont="1" applyAlignment="1" applyProtection="1">
      <alignment horizontal="left" vertical="top" wrapText="1"/>
      <protection locked="0"/>
    </xf>
    <xf numFmtId="0" fontId="89" fillId="0" borderId="0" xfId="0" applyFont="1" applyAlignment="1" applyProtection="1">
      <alignment/>
      <protection/>
    </xf>
    <xf numFmtId="0" fontId="89" fillId="0" borderId="0" xfId="0" applyFont="1" applyFill="1" applyBorder="1" applyAlignment="1" applyProtection="1">
      <alignment/>
      <protection/>
    </xf>
    <xf numFmtId="0" fontId="89" fillId="0" borderId="0" xfId="0" applyFont="1" applyBorder="1" applyAlignment="1" applyProtection="1">
      <alignment/>
      <protection/>
    </xf>
    <xf numFmtId="0" fontId="89" fillId="0" borderId="0" xfId="0" applyFont="1" applyAlignment="1" applyProtection="1">
      <alignment/>
      <protection/>
    </xf>
    <xf numFmtId="0" fontId="89" fillId="0" borderId="0" xfId="0" applyFont="1" applyBorder="1" applyAlignment="1" applyProtection="1">
      <alignment/>
      <protection/>
    </xf>
    <xf numFmtId="0" fontId="86" fillId="0" borderId="0" xfId="0" applyFont="1" applyAlignment="1" applyProtection="1">
      <alignment/>
      <protection/>
    </xf>
    <xf numFmtId="0" fontId="86" fillId="0" borderId="0" xfId="0" applyFont="1" applyBorder="1" applyAlignment="1" applyProtection="1">
      <alignment/>
      <protection/>
    </xf>
    <xf numFmtId="0" fontId="24" fillId="59" borderId="32" xfId="99" applyFont="1" applyFill="1" applyBorder="1" applyAlignment="1">
      <alignment horizontal="center"/>
      <protection/>
    </xf>
    <xf numFmtId="49" fontId="75" fillId="0" borderId="0" xfId="0" applyNumberFormat="1" applyFont="1" applyAlignment="1">
      <alignment/>
    </xf>
    <xf numFmtId="0" fontId="75" fillId="55" borderId="0" xfId="0" applyFont="1" applyFill="1" applyAlignment="1">
      <alignment/>
    </xf>
    <xf numFmtId="0" fontId="75" fillId="0" borderId="0" xfId="0" applyFont="1" applyFill="1" applyBorder="1" applyAlignment="1">
      <alignment/>
    </xf>
    <xf numFmtId="0" fontId="75" fillId="0" borderId="0" xfId="0" applyFont="1" applyBorder="1" applyAlignment="1">
      <alignment horizontal="center" vertical="center" wrapText="1"/>
    </xf>
    <xf numFmtId="0" fontId="42" fillId="0" borderId="0" xfId="0" applyFont="1" applyBorder="1" applyAlignment="1">
      <alignment wrapText="1"/>
    </xf>
    <xf numFmtId="0" fontId="42" fillId="0" borderId="0" xfId="0" applyFont="1" applyFill="1" applyBorder="1" applyAlignment="1">
      <alignment wrapText="1"/>
    </xf>
    <xf numFmtId="0" fontId="75" fillId="0" borderId="0" xfId="0" applyFont="1" applyAlignment="1">
      <alignment horizontal="left" vertical="top"/>
    </xf>
    <xf numFmtId="0" fontId="88" fillId="0" borderId="0" xfId="0" applyFont="1" applyAlignment="1" applyProtection="1">
      <alignment/>
      <protection/>
    </xf>
    <xf numFmtId="0" fontId="75" fillId="0" borderId="0" xfId="0" applyFont="1" applyBorder="1" applyAlignment="1">
      <alignment horizontal="left" vertical="top"/>
    </xf>
    <xf numFmtId="0" fontId="24" fillId="60" borderId="28" xfId="16" applyFont="1" applyFill="1" applyBorder="1" applyAlignment="1">
      <alignment/>
    </xf>
    <xf numFmtId="0" fontId="75" fillId="0" borderId="28" xfId="0" applyFont="1" applyBorder="1" applyAlignment="1">
      <alignment/>
    </xf>
    <xf numFmtId="0" fontId="75" fillId="55" borderId="28" xfId="0" applyFont="1" applyFill="1" applyBorder="1" applyAlignment="1">
      <alignment/>
    </xf>
    <xf numFmtId="0" fontId="76" fillId="0" borderId="0" xfId="0" applyFont="1" applyAlignment="1" applyProtection="1">
      <alignment/>
      <protection hidden="1" locked="0"/>
    </xf>
    <xf numFmtId="0" fontId="24" fillId="61" borderId="33" xfId="100" applyFont="1" applyFill="1" applyBorder="1" applyAlignment="1">
      <alignment horizontal="left" vertical="top"/>
      <protection/>
    </xf>
    <xf numFmtId="0" fontId="24" fillId="0" borderId="12" xfId="100" applyFont="1" applyFill="1" applyBorder="1" applyAlignment="1">
      <alignment horizontal="left" vertical="top" wrapText="1"/>
      <protection/>
    </xf>
    <xf numFmtId="0" fontId="24" fillId="0" borderId="34" xfId="100" applyFont="1" applyFill="1" applyBorder="1" applyAlignment="1">
      <alignment horizontal="left" vertical="top" wrapText="1"/>
      <protection/>
    </xf>
    <xf numFmtId="0" fontId="24" fillId="61" borderId="35" xfId="100" applyFont="1" applyFill="1" applyBorder="1" applyAlignment="1">
      <alignment horizontal="left" vertical="top"/>
      <protection/>
    </xf>
    <xf numFmtId="0" fontId="24" fillId="0" borderId="36" xfId="100" applyFont="1" applyFill="1" applyBorder="1" applyAlignment="1">
      <alignment horizontal="left" vertical="top" wrapText="1"/>
      <protection/>
    </xf>
    <xf numFmtId="0" fontId="24" fillId="61" borderId="37" xfId="100" applyFont="1" applyFill="1" applyBorder="1" applyAlignment="1">
      <alignment horizontal="left" vertical="top"/>
      <protection/>
    </xf>
    <xf numFmtId="0" fontId="75" fillId="55" borderId="38" xfId="0" applyFont="1" applyFill="1" applyBorder="1" applyAlignment="1">
      <alignment horizontal="left" vertical="top"/>
    </xf>
    <xf numFmtId="0" fontId="75" fillId="0" borderId="0" xfId="0" applyFont="1" applyBorder="1" applyAlignment="1">
      <alignment horizontal="left"/>
    </xf>
    <xf numFmtId="0" fontId="42" fillId="0" borderId="0" xfId="0" applyFont="1" applyBorder="1" applyAlignment="1">
      <alignment horizontal="left"/>
    </xf>
    <xf numFmtId="0" fontId="75" fillId="0" borderId="0" xfId="0" applyFont="1" applyAlignment="1">
      <alignment horizontal="left"/>
    </xf>
    <xf numFmtId="0" fontId="42" fillId="0" borderId="0" xfId="0" applyFont="1" applyAlignment="1">
      <alignment horizontal="left"/>
    </xf>
    <xf numFmtId="0" fontId="24" fillId="0" borderId="34" xfId="100" applyFont="1" applyFill="1" applyBorder="1" applyAlignment="1">
      <alignment horizontal="left" vertical="top"/>
      <protection/>
    </xf>
    <xf numFmtId="0" fontId="82" fillId="0" borderId="2" xfId="83" applyFont="1" applyFill="1" applyAlignment="1" applyProtection="1">
      <alignment horizontal="center" vertical="center" wrapText="1"/>
      <protection/>
    </xf>
    <xf numFmtId="0" fontId="82" fillId="0" borderId="2" xfId="83" applyFont="1" applyFill="1" applyAlignment="1" applyProtection="1">
      <alignment horizontal="center" vertical="center"/>
      <protection/>
    </xf>
    <xf numFmtId="0" fontId="82" fillId="0" borderId="2" xfId="83" applyFont="1" applyFill="1" applyAlignment="1" applyProtection="1">
      <alignment horizontal="center"/>
      <protection/>
    </xf>
    <xf numFmtId="0" fontId="20" fillId="0" borderId="0" xfId="0" applyFont="1" applyBorder="1" applyAlignment="1" applyProtection="1">
      <alignment/>
      <protection/>
    </xf>
    <xf numFmtId="1" fontId="77" fillId="0" borderId="0" xfId="0" applyNumberFormat="1" applyFont="1" applyAlignment="1" applyProtection="1">
      <alignment horizontal="left" vertical="top"/>
      <protection/>
    </xf>
    <xf numFmtId="0" fontId="74" fillId="0" borderId="0" xfId="0" applyFont="1" applyAlignment="1" applyProtection="1">
      <alignment wrapText="1"/>
      <protection/>
    </xf>
    <xf numFmtId="0" fontId="78" fillId="0" borderId="0" xfId="0" applyFont="1" applyAlignment="1" applyProtection="1">
      <alignment/>
      <protection/>
    </xf>
    <xf numFmtId="0" fontId="49" fillId="0" borderId="0" xfId="0" applyFont="1" applyBorder="1" applyAlignment="1" applyProtection="1">
      <alignment horizontal="left" vertical="top" wrapText="1"/>
      <protection/>
    </xf>
    <xf numFmtId="0" fontId="90" fillId="0" borderId="0" xfId="0" applyFont="1" applyAlignment="1" applyProtection="1">
      <alignment horizontal="right"/>
      <protection/>
    </xf>
    <xf numFmtId="2" fontId="91" fillId="41" borderId="2" xfId="59" applyNumberFormat="1" applyFont="1" applyAlignment="1" applyProtection="1">
      <alignment/>
      <protection/>
    </xf>
    <xf numFmtId="2" fontId="66" fillId="45" borderId="2" xfId="83" applyNumberFormat="1" applyFont="1" applyAlignment="1" applyProtection="1">
      <alignment/>
      <protection locked="0"/>
    </xf>
    <xf numFmtId="2" fontId="66" fillId="45" borderId="2" xfId="83" applyNumberFormat="1" applyFont="1" applyAlignment="1" applyProtection="1">
      <alignment wrapText="1"/>
      <protection locked="0"/>
    </xf>
    <xf numFmtId="0" fontId="49" fillId="0" borderId="0" xfId="0" applyFont="1" applyBorder="1" applyAlignment="1" applyProtection="1">
      <alignment wrapText="1"/>
      <protection/>
    </xf>
    <xf numFmtId="0" fontId="73" fillId="0" borderId="2" xfId="83" applyFont="1" applyFill="1" applyAlignment="1" applyProtection="1">
      <alignment horizontal="center" wrapText="1"/>
      <protection/>
    </xf>
    <xf numFmtId="0" fontId="78" fillId="0" borderId="0" xfId="0" applyFont="1" applyBorder="1" applyAlignment="1" applyProtection="1">
      <alignment horizontal="center"/>
      <protection/>
    </xf>
    <xf numFmtId="0" fontId="72" fillId="0" borderId="0" xfId="0" applyFont="1" applyBorder="1" applyAlignment="1" applyProtection="1">
      <alignment/>
      <protection/>
    </xf>
    <xf numFmtId="0" fontId="58" fillId="42" borderId="3" xfId="60" applyFont="1" applyAlignment="1" applyProtection="1">
      <alignment/>
      <protection/>
    </xf>
    <xf numFmtId="0" fontId="92" fillId="0" borderId="0" xfId="0" applyFont="1" applyAlignment="1" applyProtection="1">
      <alignment/>
      <protection/>
    </xf>
    <xf numFmtId="0" fontId="24" fillId="0" borderId="12" xfId="100" applyFont="1" applyBorder="1" applyAlignment="1">
      <alignment horizontal="left" vertical="top" wrapText="1"/>
      <protection/>
    </xf>
    <xf numFmtId="0" fontId="24" fillId="0" borderId="36" xfId="100" applyFont="1" applyBorder="1" applyAlignment="1">
      <alignment horizontal="left" vertical="top" wrapText="1"/>
      <protection/>
    </xf>
    <xf numFmtId="0" fontId="24" fillId="0" borderId="39" xfId="100" applyFont="1" applyBorder="1" applyAlignment="1">
      <alignment horizontal="left" vertical="top" wrapText="1"/>
      <protection/>
    </xf>
    <xf numFmtId="0" fontId="24" fillId="0" borderId="34" xfId="100" applyFont="1" applyBorder="1" applyAlignment="1">
      <alignment horizontal="left" vertical="top" wrapText="1"/>
      <protection/>
    </xf>
    <xf numFmtId="0" fontId="75" fillId="0" borderId="0" xfId="0" applyFont="1" applyAlignment="1">
      <alignment horizontal="left" vertical="top" wrapText="1"/>
    </xf>
    <xf numFmtId="0" fontId="65" fillId="0" borderId="12" xfId="81" applyFill="1" applyBorder="1" applyAlignment="1">
      <alignment horizontal="left" vertical="top" wrapText="1"/>
    </xf>
    <xf numFmtId="0" fontId="22" fillId="0" borderId="0" xfId="71" applyFont="1" applyAlignment="1">
      <alignment horizontal="left" wrapText="1"/>
    </xf>
    <xf numFmtId="0" fontId="22" fillId="0" borderId="0" xfId="71" applyFont="1" applyAlignment="1">
      <alignment horizontal="left"/>
    </xf>
    <xf numFmtId="0" fontId="23" fillId="0" borderId="0" xfId="71" applyFont="1" applyAlignment="1">
      <alignment horizontal="left" vertical="top" wrapText="1"/>
    </xf>
    <xf numFmtId="0" fontId="22" fillId="0" borderId="0" xfId="71" applyFont="1" applyAlignment="1">
      <alignment horizontal="left" vertical="top" wrapText="1"/>
    </xf>
    <xf numFmtId="0" fontId="73" fillId="0" borderId="2" xfId="83" applyFont="1" applyFill="1" applyAlignment="1" applyProtection="1">
      <alignment horizontal="center" vertical="center"/>
      <protection/>
    </xf>
    <xf numFmtId="0" fontId="73" fillId="0" borderId="2" xfId="83" applyFont="1" applyFill="1" applyAlignment="1" applyProtection="1">
      <alignment horizontal="center" vertical="center" wrapText="1"/>
      <protection/>
    </xf>
    <xf numFmtId="0" fontId="73" fillId="0" borderId="0" xfId="83" applyFont="1" applyFill="1" applyBorder="1" applyAlignment="1" applyProtection="1">
      <alignment horizontal="center" vertical="center" wrapText="1"/>
      <protection/>
    </xf>
    <xf numFmtId="0" fontId="75" fillId="0" borderId="27" xfId="0" applyFont="1" applyBorder="1" applyAlignment="1" applyProtection="1">
      <alignment horizontal="center" vertical="center" wrapText="1"/>
      <protection/>
    </xf>
    <xf numFmtId="0" fontId="75" fillId="0" borderId="28" xfId="0" applyFont="1" applyBorder="1" applyAlignment="1" applyProtection="1">
      <alignment horizontal="center" vertical="center" wrapText="1"/>
      <protection/>
    </xf>
    <xf numFmtId="0" fontId="74" fillId="0" borderId="19" xfId="0" applyFont="1" applyBorder="1" applyAlignment="1" applyProtection="1">
      <alignment horizontal="left" vertical="center" wrapText="1"/>
      <protection/>
    </xf>
    <xf numFmtId="0" fontId="75" fillId="0" borderId="19" xfId="0" applyFont="1" applyBorder="1" applyAlignment="1" applyProtection="1">
      <alignment horizontal="center" vertical="center" wrapText="1"/>
      <protection/>
    </xf>
    <xf numFmtId="0" fontId="75" fillId="0" borderId="27" xfId="0" applyFont="1" applyBorder="1" applyAlignment="1" applyProtection="1">
      <alignment horizontal="center" vertical="top" wrapText="1"/>
      <protection/>
    </xf>
    <xf numFmtId="0" fontId="75" fillId="0" borderId="28" xfId="0" applyFont="1" applyBorder="1" applyAlignment="1" applyProtection="1">
      <alignment horizontal="center" vertical="top" wrapText="1"/>
      <protection/>
    </xf>
    <xf numFmtId="0" fontId="75" fillId="0" borderId="0" xfId="0" applyFont="1" applyBorder="1" applyAlignment="1" applyProtection="1">
      <alignment horizontal="center" vertical="center" wrapText="1"/>
      <protection/>
    </xf>
    <xf numFmtId="0" fontId="75" fillId="0" borderId="19" xfId="0" applyFont="1" applyBorder="1" applyAlignment="1" applyProtection="1">
      <alignment horizontal="center" vertical="center" textRotation="90" wrapText="1"/>
      <protection/>
    </xf>
    <xf numFmtId="0" fontId="74" fillId="0" borderId="19" xfId="0" applyFont="1" applyBorder="1" applyAlignment="1" applyProtection="1">
      <alignment horizontal="center" vertical="center" wrapText="1"/>
      <protection/>
    </xf>
    <xf numFmtId="0" fontId="74" fillId="0" borderId="0" xfId="0" applyFont="1" applyBorder="1" applyAlignment="1" applyProtection="1">
      <alignment horizontal="center" vertical="center" wrapText="1"/>
      <protection/>
    </xf>
    <xf numFmtId="0" fontId="75" fillId="0" borderId="19" xfId="0" applyFont="1" applyBorder="1" applyAlignment="1" applyProtection="1">
      <alignment vertical="center" textRotation="90" wrapText="1"/>
      <protection/>
    </xf>
    <xf numFmtId="0" fontId="75" fillId="0" borderId="23" xfId="0" applyFont="1" applyBorder="1" applyAlignment="1" applyProtection="1">
      <alignment horizontal="center" vertical="center" textRotation="90" wrapText="1"/>
      <protection/>
    </xf>
    <xf numFmtId="0" fontId="75" fillId="0" borderId="21" xfId="0" applyFont="1" applyBorder="1" applyAlignment="1" applyProtection="1">
      <alignment horizontal="center" vertical="center" textRotation="90" wrapText="1"/>
      <protection/>
    </xf>
    <xf numFmtId="0" fontId="82" fillId="0" borderId="2" xfId="83" applyFont="1" applyFill="1" applyAlignment="1" applyProtection="1">
      <alignment horizontal="center" vertical="center" wrapText="1"/>
      <protection/>
    </xf>
    <xf numFmtId="0" fontId="75" fillId="0" borderId="0" xfId="0" applyFont="1" applyFill="1" applyBorder="1" applyAlignment="1" applyProtection="1">
      <alignment horizontal="center" vertical="center" wrapText="1"/>
      <protection/>
    </xf>
    <xf numFmtId="0" fontId="82" fillId="0" borderId="40" xfId="83" applyFont="1" applyFill="1" applyBorder="1" applyAlignment="1" applyProtection="1">
      <alignment horizontal="center" vertical="center" wrapText="1"/>
      <protection/>
    </xf>
    <xf numFmtId="0" fontId="82" fillId="0" borderId="41" xfId="83" applyFont="1" applyFill="1" applyBorder="1" applyAlignment="1" applyProtection="1">
      <alignment horizontal="center" vertical="center" wrapText="1"/>
      <protection/>
    </xf>
    <xf numFmtId="1" fontId="66" fillId="0" borderId="2" xfId="83" applyNumberFormat="1" applyFill="1" applyAlignment="1" applyProtection="1">
      <alignment horizontal="center" vertical="center"/>
      <protection/>
    </xf>
    <xf numFmtId="0" fontId="93" fillId="0" borderId="42" xfId="0" applyFont="1" applyBorder="1" applyAlignment="1">
      <alignment horizontal="center"/>
    </xf>
    <xf numFmtId="0" fontId="66" fillId="0" borderId="2" xfId="83" applyFill="1" applyAlignment="1" applyProtection="1">
      <alignment horizontal="center" vertical="center"/>
      <protection/>
    </xf>
    <xf numFmtId="1" fontId="82" fillId="0" borderId="2" xfId="83" applyNumberFormat="1" applyFont="1" applyFill="1" applyAlignment="1" applyProtection="1">
      <alignment horizontal="center" vertical="center"/>
      <protection/>
    </xf>
    <xf numFmtId="0" fontId="82" fillId="0" borderId="2" xfId="83" applyFont="1" applyFill="1" applyAlignment="1" applyProtection="1">
      <alignment horizontal="center" vertical="center"/>
      <protection/>
    </xf>
    <xf numFmtId="0" fontId="82" fillId="0" borderId="43" xfId="83" applyFont="1" applyFill="1" applyBorder="1" applyAlignment="1" applyProtection="1">
      <alignment horizontal="center" vertical="center"/>
      <protection/>
    </xf>
    <xf numFmtId="0" fontId="82" fillId="0" borderId="44" xfId="83" applyFont="1" applyFill="1" applyBorder="1" applyAlignment="1" applyProtection="1">
      <alignment horizontal="center" vertical="center"/>
      <protection/>
    </xf>
    <xf numFmtId="0" fontId="82" fillId="0" borderId="45" xfId="83" applyFont="1" applyFill="1" applyBorder="1" applyAlignment="1" applyProtection="1">
      <alignment horizontal="center" vertical="center"/>
      <protection/>
    </xf>
    <xf numFmtId="0" fontId="82" fillId="0" borderId="43" xfId="83" applyFont="1" applyFill="1" applyBorder="1" applyAlignment="1" applyProtection="1">
      <alignment horizontal="center" vertical="center" wrapText="1"/>
      <protection/>
    </xf>
    <xf numFmtId="0" fontId="82" fillId="0" borderId="45" xfId="83" applyFont="1" applyFill="1" applyBorder="1" applyAlignment="1" applyProtection="1">
      <alignment horizontal="center" vertical="center" wrapText="1"/>
      <protection/>
    </xf>
    <xf numFmtId="0" fontId="82" fillId="0" borderId="2" xfId="83" applyFont="1" applyFill="1" applyAlignment="1" applyProtection="1">
      <alignment horizontal="center"/>
      <protection/>
    </xf>
    <xf numFmtId="0" fontId="82" fillId="0" borderId="2" xfId="83" applyFont="1" applyFill="1" applyAlignment="1" applyProtection="1">
      <alignment horizontal="center" vertical="center"/>
      <protection/>
    </xf>
    <xf numFmtId="0" fontId="94" fillId="0" borderId="2" xfId="83" applyFont="1" applyFill="1" applyAlignment="1" applyProtection="1">
      <alignment horizontal="center" vertical="center"/>
      <protection/>
    </xf>
    <xf numFmtId="0" fontId="73" fillId="0" borderId="40" xfId="83" applyFont="1" applyFill="1" applyBorder="1" applyAlignment="1" applyProtection="1">
      <alignment horizontal="center" vertical="center" wrapText="1"/>
      <protection/>
    </xf>
    <xf numFmtId="0" fontId="73" fillId="0" borderId="46" xfId="83" applyFont="1" applyFill="1" applyBorder="1" applyAlignment="1" applyProtection="1">
      <alignment horizontal="center" vertical="center" wrapText="1"/>
      <protection/>
    </xf>
    <xf numFmtId="0" fontId="73" fillId="0" borderId="41" xfId="83" applyFont="1" applyFill="1" applyBorder="1" applyAlignment="1" applyProtection="1">
      <alignment horizontal="center" vertical="center" wrapText="1"/>
      <protection/>
    </xf>
    <xf numFmtId="0" fontId="82" fillId="0" borderId="2" xfId="83" applyFont="1" applyFill="1" applyAlignment="1">
      <alignment horizontal="center" vertical="center" wrapText="1"/>
    </xf>
    <xf numFmtId="0" fontId="82" fillId="0" borderId="2" xfId="83" applyFont="1" applyFill="1" applyAlignment="1">
      <alignment horizontal="center" vertical="center" textRotation="90" wrapText="1"/>
    </xf>
    <xf numFmtId="0" fontId="38" fillId="41" borderId="2" xfId="59" applyFont="1" applyAlignment="1">
      <alignment horizontal="center" vertical="center" wrapText="1"/>
    </xf>
    <xf numFmtId="0" fontId="38" fillId="41" borderId="2" xfId="59" applyFont="1" applyAlignment="1">
      <alignment vertical="center" textRotation="90" wrapText="1"/>
    </xf>
    <xf numFmtId="0" fontId="82" fillId="0" borderId="2" xfId="83" applyFont="1" applyFill="1" applyAlignment="1">
      <alignment horizontal="center" vertical="top" wrapText="1"/>
    </xf>
    <xf numFmtId="0" fontId="38" fillId="41" borderId="2" xfId="59" applyFont="1" applyAlignment="1">
      <alignment horizontal="center" vertical="center" textRotation="90" wrapText="1"/>
    </xf>
    <xf numFmtId="0" fontId="82" fillId="0" borderId="2" xfId="83" applyFont="1" applyFill="1" applyAlignment="1">
      <alignment horizontal="left" vertical="center" wrapText="1"/>
    </xf>
    <xf numFmtId="0" fontId="82" fillId="0" borderId="0" xfId="83" applyFont="1" applyFill="1" applyBorder="1" applyAlignment="1" applyProtection="1">
      <alignment horizontal="center" vertical="center" wrapText="1"/>
      <protection/>
    </xf>
    <xf numFmtId="0" fontId="75" fillId="0" borderId="0" xfId="0" applyFont="1" applyBorder="1" applyAlignment="1">
      <alignment horizontal="center" vertical="center" wrapText="1"/>
    </xf>
  </cellXfs>
  <cellStyles count="97">
    <cellStyle name="Normal" xfId="0"/>
    <cellStyle name="20% - 1. jelölőszín 2" xfId="15"/>
    <cellStyle name="20% - 2. jelölőszín 2" xfId="16"/>
    <cellStyle name="20% - 3. jelölőszín 2" xfId="17"/>
    <cellStyle name="20% - 4. jelölőszín 2" xfId="18"/>
    <cellStyle name="20% - 5. jelölőszín 2" xfId="19"/>
    <cellStyle name="20% - 6. jelölőszín 2" xfId="20"/>
    <cellStyle name="20% - Accent1" xfId="21"/>
    <cellStyle name="20% - Accent2" xfId="22"/>
    <cellStyle name="20% - Accent3" xfId="23"/>
    <cellStyle name="20% - Accent4" xfId="24"/>
    <cellStyle name="20% - Accent5" xfId="25"/>
    <cellStyle name="20% - Accent6" xfId="26"/>
    <cellStyle name="40% - 1. jelölőszín 2" xfId="27"/>
    <cellStyle name="40% - 2. jelölőszín 2" xfId="28"/>
    <cellStyle name="40% - 3. jelölőszín 2" xfId="29"/>
    <cellStyle name="40% - 4. jelölőszín 2" xfId="30"/>
    <cellStyle name="40% - 5. jelölőszín 2" xfId="31"/>
    <cellStyle name="40% - 6. jelölőszín 2" xfId="32"/>
    <cellStyle name="40% - Accent1" xfId="33"/>
    <cellStyle name="40% - Accent2" xfId="34"/>
    <cellStyle name="40% - Accent3" xfId="35"/>
    <cellStyle name="40% - Accent4" xfId="36"/>
    <cellStyle name="40% - Accent5" xfId="37"/>
    <cellStyle name="40% - Accent6" xfId="38"/>
    <cellStyle name="60% - 1. jelölőszín 2" xfId="39"/>
    <cellStyle name="60% - 2. jelölőszín 2" xfId="40"/>
    <cellStyle name="60% - 3. jelölőszín 2" xfId="41"/>
    <cellStyle name="60% - 4. jelölőszín 2" xfId="42"/>
    <cellStyle name="60% - 5. jelölőszín 2" xfId="43"/>
    <cellStyle name="60% - 6. jelölőszín 2"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Bevitel 2" xfId="58"/>
    <cellStyle name="Calculation" xfId="59"/>
    <cellStyle name="Check Cell" xfId="60"/>
    <cellStyle name="Cím 2" xfId="61"/>
    <cellStyle name="Címsor 1 2" xfId="62"/>
    <cellStyle name="Címsor 2 2" xfId="63"/>
    <cellStyle name="Címsor 3 2" xfId="64"/>
    <cellStyle name="Címsor 4 2" xfId="65"/>
    <cellStyle name="Comma" xfId="66"/>
    <cellStyle name="Comma [0]" xfId="67"/>
    <cellStyle name="Currency" xfId="68"/>
    <cellStyle name="Currency [0]" xfId="69"/>
    <cellStyle name="Ellenőrzőcella 2" xfId="70"/>
    <cellStyle name="Explanatory Text" xfId="71"/>
    <cellStyle name="Figyelmeztetés 2" xfId="72"/>
    <cellStyle name="Followed Hyperlink" xfId="73"/>
    <cellStyle name="Good" xfId="74"/>
    <cellStyle name="Heading 1" xfId="75"/>
    <cellStyle name="Heading 2" xfId="76"/>
    <cellStyle name="Heading 3" xfId="77"/>
    <cellStyle name="Heading 4" xfId="78"/>
    <cellStyle name="Hivatkozott cella 2" xfId="79"/>
    <cellStyle name="Hyperlink" xfId="80"/>
    <cellStyle name="Hyperlink 2" xfId="81"/>
    <cellStyle name="Hyperlink 3" xfId="82"/>
    <cellStyle name="Input" xfId="83"/>
    <cellStyle name="Jegyzet 2" xfId="84"/>
    <cellStyle name="Jegyzet 3" xfId="85"/>
    <cellStyle name="Jelölőszín (1) 2" xfId="86"/>
    <cellStyle name="Jelölőszín (2) 2" xfId="87"/>
    <cellStyle name="Jelölőszín (3) 2" xfId="88"/>
    <cellStyle name="Jelölőszín (4) 2" xfId="89"/>
    <cellStyle name="Jelölőszín (5) 2" xfId="90"/>
    <cellStyle name="Jelölőszín (6) 2" xfId="91"/>
    <cellStyle name="Jó 2" xfId="92"/>
    <cellStyle name="Kimenet 2" xfId="93"/>
    <cellStyle name="Linked Cell" xfId="94"/>
    <cellStyle name="Magyarázó szöveg 2" xfId="95"/>
    <cellStyle name="Neutral" xfId="96"/>
    <cellStyle name="Normál 2" xfId="97"/>
    <cellStyle name="Normál 3" xfId="98"/>
    <cellStyle name="Normál_Kodtabla" xfId="99"/>
    <cellStyle name="Normal_Sheet1" xfId="100"/>
    <cellStyle name="Note" xfId="101"/>
    <cellStyle name="Összesen 2" xfId="102"/>
    <cellStyle name="Output" xfId="103"/>
    <cellStyle name="Percent" xfId="104"/>
    <cellStyle name="Rossz 2" xfId="105"/>
    <cellStyle name="Semleges 2" xfId="106"/>
    <cellStyle name="Számítás 2" xfId="107"/>
    <cellStyle name="Title" xfId="108"/>
    <cellStyle name="Total" xfId="109"/>
    <cellStyle name="Warning Text" xfId="110"/>
  </cellStyles>
  <dxfs count="2">
    <dxf>
      <font>
        <color indexed="47"/>
      </font>
      <fill>
        <patternFill>
          <bgColor indexed="10"/>
        </patternFill>
      </fill>
    </dxf>
    <dxf>
      <font>
        <color rgb="FFFFCC99"/>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dith\2022\Statisztika2022\Jelentesek2022\Csaladorvosi%20rendelok\csaladorvosirendel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zemelyzet1"/>
      <sheetName val="Megjegyzések"/>
      <sheetName val="Program"/>
      <sheetName val="Személyzet"/>
      <sheetName val="Vizsgálatok"/>
      <sheetName val="Felszereltség"/>
      <sheetName val="Munkaegészségügy"/>
      <sheetName val="Tevékenységek"/>
      <sheetName val="Költségvetés"/>
      <sheetName val="Statistica"/>
      <sheetName val="Kodtabla"/>
    </sheetNames>
    <sheetDataSet>
      <sheetData sheetId="10">
        <row r="2">
          <cell r="A2" t="str">
            <v>Ábrahám Ildikó</v>
          </cell>
          <cell r="O2" t="str">
            <v>igen</v>
          </cell>
          <cell r="P2" t="str">
            <v>férfi</v>
          </cell>
          <cell r="V2" t="str">
            <v>Klinikai immunológia és allergológia</v>
          </cell>
        </row>
        <row r="3">
          <cell r="A3" t="str">
            <v>Agachii Iurie</v>
          </cell>
          <cell r="O3" t="str">
            <v>nem</v>
          </cell>
          <cell r="P3" t="str">
            <v>nő</v>
          </cell>
          <cell r="V3" t="str">
            <v>Aneszteziológia és intenzív terápia</v>
          </cell>
        </row>
        <row r="4">
          <cell r="A4" t="str">
            <v>Ágoston Stefan</v>
          </cell>
          <cell r="V4" t="str">
            <v>Infektológia</v>
          </cell>
        </row>
        <row r="5">
          <cell r="A5" t="str">
            <v>Anton Raluca-Bianca</v>
          </cell>
          <cell r="V5" t="str">
            <v> Kardiológia</v>
          </cell>
        </row>
        <row r="6">
          <cell r="A6" t="str">
            <v>Bács Angela-Annamária</v>
          </cell>
          <cell r="V6" t="str">
            <v>Bőr- és nemigyógyászat</v>
          </cell>
        </row>
        <row r="7">
          <cell r="A7" t="str">
            <v>Bálinth Etelka</v>
          </cell>
          <cell r="M7" t="str">
            <v>teljes munkaidő</v>
          </cell>
          <cell r="V7" t="str">
            <v>Diabetológia, anyagcsere-és táplálkozási betegségek</v>
          </cell>
        </row>
        <row r="8">
          <cell r="A8" t="str">
            <v>Balogh Veronica Eva Maria</v>
          </cell>
          <cell r="M8" t="str">
            <v>részmunkaidő</v>
          </cell>
          <cell r="V8" t="str">
            <v>Endokrinológia</v>
          </cell>
        </row>
        <row r="9">
          <cell r="A9" t="str">
            <v>Bădulescu Ana</v>
          </cell>
          <cell r="V9" t="str">
            <v>Szakmai alkalmasság orvosi vizsgálata</v>
          </cell>
        </row>
        <row r="10">
          <cell r="A10" t="str">
            <v>Bănică Marius</v>
          </cell>
          <cell r="V10" t="str">
            <v>Klinikai farmakológia</v>
          </cell>
        </row>
        <row r="11">
          <cell r="A11" t="str">
            <v>Bândea Claudia</v>
          </cell>
          <cell r="V11" t="str">
            <v>Gasztroenterológia</v>
          </cell>
        </row>
        <row r="12">
          <cell r="A12" t="str">
            <v>Beder Boglárka</v>
          </cell>
          <cell r="V12" t="str">
            <v>Klinikai genetika</v>
          </cell>
        </row>
        <row r="13">
          <cell r="A13" t="str">
            <v>Bolcu Alexandru Dan</v>
          </cell>
          <cell r="V13" t="str">
            <v>Geriátria és gerontológia</v>
          </cell>
        </row>
        <row r="14">
          <cell r="A14" t="str">
            <v>Borbát Mihaela-Andreea</v>
          </cell>
          <cell r="V14" t="str">
            <v>Hematológia</v>
          </cell>
        </row>
        <row r="15">
          <cell r="A15" t="str">
            <v>Borbély János</v>
          </cell>
          <cell r="V15" t="str">
            <v>Családorvoslás</v>
          </cell>
        </row>
        <row r="16">
          <cell r="A16" t="str">
            <v>Buzea Adelina-Cornelia</v>
          </cell>
          <cell r="V16" t="str">
            <v>Sürgősségi orvostan</v>
          </cell>
        </row>
        <row r="17">
          <cell r="A17" t="str">
            <v>Cliveți Alexandra-Anamaria</v>
          </cell>
          <cell r="V17" t="str">
            <v>Belgyógyászat</v>
          </cell>
        </row>
        <row r="18">
          <cell r="A18" t="str">
            <v>Csurulya Gabriella</v>
          </cell>
          <cell r="V18" t="str">
            <v>Általános orvostan</v>
          </cell>
        </row>
        <row r="19">
          <cell r="A19" t="str">
            <v>Cuzub Radu Emil</v>
          </cell>
          <cell r="V19" t="str">
            <v>Munkaorvostan</v>
          </cell>
        </row>
        <row r="20">
          <cell r="A20" t="str">
            <v>Daczó Zoltán</v>
          </cell>
          <cell r="V20" t="str">
            <v>Sportorvoslás</v>
          </cell>
        </row>
        <row r="21">
          <cell r="A21" t="str">
            <v>Deák Brigitta</v>
          </cell>
          <cell r="V21" t="str">
            <v>Nefrológia</v>
          </cell>
        </row>
        <row r="22">
          <cell r="A22" t="str">
            <v>Derzsi Margareta</v>
          </cell>
          <cell r="V22" t="str">
            <v>Neonatológia</v>
          </cell>
        </row>
        <row r="23">
          <cell r="A23" t="str">
            <v>Despa Oana-Niculina</v>
          </cell>
          <cell r="V23" t="str">
            <v>Neurológia</v>
          </cell>
        </row>
        <row r="24">
          <cell r="A24" t="str">
            <v>Farkas Orbán Éva</v>
          </cell>
          <cell r="V24" t="str">
            <v>Gyermekneurológia</v>
          </cell>
        </row>
        <row r="25">
          <cell r="A25" t="str">
            <v>Fekete Edit-Emma</v>
          </cell>
          <cell r="V25" t="str">
            <v>Onkológia</v>
          </cell>
        </row>
        <row r="26">
          <cell r="A26" t="str">
            <v>Ferencz Dora Ana</v>
          </cell>
          <cell r="V26" t="str">
            <v>Gyermekgyógyászat</v>
          </cell>
        </row>
        <row r="27">
          <cell r="A27" t="str">
            <v>Finta B. Irma</v>
          </cell>
          <cell r="V27" t="str">
            <v>Tüdőgyógyászat</v>
          </cell>
        </row>
        <row r="28">
          <cell r="A28" t="str">
            <v>Finta László Csaba</v>
          </cell>
          <cell r="V28" t="str">
            <v>Pszichiátria</v>
          </cell>
        </row>
        <row r="29">
          <cell r="A29" t="str">
            <v>Fülöp Csaba</v>
          </cell>
          <cell r="V29" t="str">
            <v>Gyermekpszichiátria</v>
          </cell>
        </row>
        <row r="30">
          <cell r="A30" t="str">
            <v>Gábor Vilma</v>
          </cell>
          <cell r="V30" t="str">
            <v>Sugárterápia</v>
          </cell>
        </row>
        <row r="31">
          <cell r="A31" t="str">
            <v>Gáspár Zsolt</v>
          </cell>
          <cell r="V31" t="str">
            <v>Rehabilitáció, fizioterápia, balneológia</v>
          </cell>
        </row>
        <row r="32">
          <cell r="A32" t="str">
            <v>Gyergyai Aladár István</v>
          </cell>
          <cell r="V32" t="str">
            <v>Reumatológia</v>
          </cell>
        </row>
        <row r="33">
          <cell r="A33" t="str">
            <v>Gyulai György Alexandru</v>
          </cell>
          <cell r="V33" t="str">
            <v>Ér-és szívsebészet</v>
          </cell>
        </row>
        <row r="34">
          <cell r="A34" t="str">
            <v>Imreh Annamária</v>
          </cell>
          <cell r="V34" t="str">
            <v>Sebészet</v>
          </cell>
        </row>
        <row r="35">
          <cell r="A35" t="str">
            <v>Incze Réka</v>
          </cell>
          <cell r="V35" t="str">
            <v>Szájsebészet</v>
          </cell>
        </row>
        <row r="36">
          <cell r="A36" t="str">
            <v>Kanabé Adélka-Mária</v>
          </cell>
          <cell r="V36" t="str">
            <v>Gyermeksebészet </v>
          </cell>
        </row>
        <row r="37">
          <cell r="A37" t="str">
            <v>Kelemen-Karikás Ilona-Eleonóra</v>
          </cell>
          <cell r="V37" t="str">
            <v>Plasztikai helyreállító és esztétikai sebészet</v>
          </cell>
        </row>
        <row r="38">
          <cell r="A38" t="str">
            <v>Keserű Éva Emese</v>
          </cell>
          <cell r="V38" t="str">
            <v>Mellkas sebészet</v>
          </cell>
        </row>
        <row r="39">
          <cell r="A39" t="str">
            <v>Korda Elena</v>
          </cell>
          <cell r="V39" t="str">
            <v>Érsebészet</v>
          </cell>
        </row>
        <row r="40">
          <cell r="A40" t="str">
            <v>Kún Sarolta</v>
          </cell>
          <cell r="V40" t="str">
            <v>Idegsebészet</v>
          </cell>
        </row>
        <row r="41">
          <cell r="A41" t="str">
            <v>Luppinger Attila Eduard</v>
          </cell>
          <cell r="V41" t="str">
            <v>Szülészet, nőgyógyászat</v>
          </cell>
        </row>
        <row r="42">
          <cell r="A42" t="str">
            <v>Mandan Liviu Marian</v>
          </cell>
          <cell r="V42" t="str">
            <v>Szemészet</v>
          </cell>
        </row>
        <row r="43">
          <cell r="A43" t="str">
            <v>Máthé Ecaterina Estera</v>
          </cell>
          <cell r="V43" t="str">
            <v>Gyermekortopédia</v>
          </cell>
        </row>
        <row r="44">
          <cell r="A44" t="str">
            <v>Máthé Enikő</v>
          </cell>
          <cell r="V44" t="str">
            <v> Ortopédia és traumatológia</v>
          </cell>
        </row>
        <row r="45">
          <cell r="A45" t="str">
            <v>Mátis Rozália</v>
          </cell>
          <cell r="V45" t="str">
            <v>Fül-orr-gégegyógyászat</v>
          </cell>
        </row>
        <row r="46">
          <cell r="A46" t="str">
            <v>Mátyás Attila-Huba</v>
          </cell>
          <cell r="V46" t="str">
            <v>Urológia</v>
          </cell>
        </row>
        <row r="47">
          <cell r="A47" t="str">
            <v>Mester-Nagy Levente</v>
          </cell>
          <cell r="V47" t="str">
            <v>Humán pathológia</v>
          </cell>
        </row>
        <row r="48">
          <cell r="A48" t="str">
            <v>Miklós Etelka</v>
          </cell>
          <cell r="V48" t="str">
            <v>Epidemiológia</v>
          </cell>
        </row>
        <row r="49">
          <cell r="A49" t="str">
            <v>Mitrea Ioan</v>
          </cell>
          <cell r="V49" t="str">
            <v>Általános higiénia</v>
          </cell>
        </row>
        <row r="50">
          <cell r="A50" t="str">
            <v>Molnár Annamária</v>
          </cell>
          <cell r="V50" t="str">
            <v>Orvosi laboratóriumi diagnosztika</v>
          </cell>
        </row>
        <row r="51">
          <cell r="A51" t="str">
            <v>Nemes Tibor</v>
          </cell>
          <cell r="V51" t="str">
            <v>Igazságügyi orvostan</v>
          </cell>
        </row>
        <row r="52">
          <cell r="A52" t="str">
            <v>Olariu Dorin Constantin</v>
          </cell>
          <cell r="V52" t="str">
            <v>Nukleáris medicina</v>
          </cell>
        </row>
        <row r="53">
          <cell r="A53" t="str">
            <v>Ördög Éva</v>
          </cell>
          <cell r="V53" t="str">
            <v>Radiológia, imagisztika</v>
          </cell>
        </row>
        <row r="54">
          <cell r="A54" t="str">
            <v>Orosz Fekete Irén</v>
          </cell>
          <cell r="V54" t="str">
            <v>Közegészségügy és egészségügyi menedzsment</v>
          </cell>
        </row>
        <row r="55">
          <cell r="A55" t="str">
            <v>Para János</v>
          </cell>
          <cell r="V55" t="str">
            <v>Fogorvos</v>
          </cell>
        </row>
        <row r="56">
          <cell r="A56" t="str">
            <v>Pásztori Izabella</v>
          </cell>
          <cell r="V56" t="str">
            <v>Fogász</v>
          </cell>
        </row>
        <row r="57">
          <cell r="A57" t="str">
            <v>Păpară Renata-Monica</v>
          </cell>
          <cell r="V57" t="str">
            <v>Fogász - Dentoalveoláris sebészet</v>
          </cell>
        </row>
        <row r="58">
          <cell r="A58" t="str">
            <v>Péter László</v>
          </cell>
          <cell r="V58" t="str">
            <v>Fogász - Fogszabályozás és állcsont-ortopédia</v>
          </cell>
        </row>
        <row r="59">
          <cell r="A59" t="str">
            <v>Petiş Maria Carmen</v>
          </cell>
        </row>
        <row r="60">
          <cell r="A60" t="str">
            <v>Popescu Carmen</v>
          </cell>
        </row>
        <row r="61">
          <cell r="A61" t="str">
            <v>Régeni Hajnalka</v>
          </cell>
          <cell r="V61" t="str">
            <v>Gyógyszerész</v>
          </cell>
        </row>
        <row r="62">
          <cell r="A62" t="str">
            <v>Részegh Staufer Tünde</v>
          </cell>
          <cell r="V62" t="str">
            <v>Gyógyszerész - Klinikai gyógyszerész</v>
          </cell>
        </row>
        <row r="63">
          <cell r="A63" t="str">
            <v>Réti Grosz István</v>
          </cell>
          <cell r="V63" t="str">
            <v>Gyógyszerész - Laboratóriumi szakgyógyszerész</v>
          </cell>
        </row>
        <row r="64">
          <cell r="A64" t="str">
            <v>Rotaru Liliana</v>
          </cell>
          <cell r="V64" t="str">
            <v>Fizio- és mozgásterapeuata</v>
          </cell>
        </row>
        <row r="65">
          <cell r="A65" t="str">
            <v>Sava Cristina</v>
          </cell>
          <cell r="V65" t="str">
            <v>Felsőfokú végz. orvosasszisztensek - szül.-nőgyógyászati asszisztens</v>
          </cell>
        </row>
        <row r="66">
          <cell r="A66" t="str">
            <v>Sepsi Alexandru</v>
          </cell>
          <cell r="V66" t="str">
            <v>Felsőfokú végz. orvosasszisztensek - szül.-nőgyógyászati asszisztens (bába)</v>
          </cell>
        </row>
        <row r="67">
          <cell r="A67" t="str">
            <v>Sepsi Edit</v>
          </cell>
          <cell r="V67" t="str">
            <v>Egyéb ff. Végzettségű egészségügyi személyzet - Biológus</v>
          </cell>
        </row>
        <row r="68">
          <cell r="A68" t="str">
            <v>Serban Felicia</v>
          </cell>
          <cell r="V68" t="str">
            <v>Egyéb ff. végzettségű egészségügyi személyzet - Kémikus</v>
          </cell>
        </row>
        <row r="69">
          <cell r="A69" t="str">
            <v>Seres Lucia</v>
          </cell>
          <cell r="V69" t="str">
            <v>Egyéb  ff.  végzettségű egészségügyi személyzet  - Logopédus</v>
          </cell>
        </row>
        <row r="70">
          <cell r="A70" t="str">
            <v>Simó Imola-Gizella</v>
          </cell>
          <cell r="V70" t="str">
            <v>Egyéb  ff.  végzettségű egészségügyi személyzet - Gyógytestnevelő tanár</v>
          </cell>
        </row>
        <row r="71">
          <cell r="A71" t="str">
            <v>Sipos Elisabeta</v>
          </cell>
          <cell r="V71" t="str">
            <v>Egyéb  ff.  végzettségű egészségügyi személyzet  - Pszichológus</v>
          </cell>
        </row>
        <row r="72">
          <cell r="A72" t="str">
            <v>Stăncescu I. Adriana</v>
          </cell>
          <cell r="V72" t="str">
            <v>Egyéb  ff.  végzettségű személyzet - Közgazdász</v>
          </cell>
        </row>
        <row r="73">
          <cell r="A73" t="str">
            <v>Stefan Daniela</v>
          </cell>
          <cell r="V73" t="str">
            <v>Egyéb  ff.  végzettségű személyzet - Jogtanácsos</v>
          </cell>
        </row>
        <row r="74">
          <cell r="A74" t="str">
            <v>Szabó Emese</v>
          </cell>
          <cell r="V74" t="str">
            <v>Egyéb  ff.  végzettségű személyzet - Mérnök</v>
          </cell>
        </row>
        <row r="75">
          <cell r="A75" t="str">
            <v>Szabó László</v>
          </cell>
          <cell r="V75" t="str">
            <v>Egyéb  ff.  végzettségű személyzet - Egyéb</v>
          </cell>
        </row>
        <row r="76">
          <cell r="A76" t="str">
            <v>Szabó Magdolna</v>
          </cell>
        </row>
        <row r="77">
          <cell r="A77" t="str">
            <v>Szász Edit</v>
          </cell>
        </row>
        <row r="78">
          <cell r="A78" t="str">
            <v>Szigeti Biszak Ágnes</v>
          </cell>
          <cell r="V78" t="str">
            <v>Általános egészségügyi asszisztens</v>
          </cell>
        </row>
        <row r="79">
          <cell r="A79" t="str">
            <v>Szilágyi Éva - Tünde</v>
          </cell>
          <cell r="V79" t="str">
            <v>Gyermekgyógyászti egészségügyi asszisztens</v>
          </cell>
        </row>
        <row r="80">
          <cell r="A80" t="str">
            <v>Szilágyi Ferenc Ákos</v>
          </cell>
          <cell r="V80" t="str">
            <v>Szül.-nőgyógyászati egészségügyi asszisztens</v>
          </cell>
        </row>
        <row r="81">
          <cell r="A81" t="str">
            <v>Szőke Ecaterina</v>
          </cell>
          <cell r="V81" t="str">
            <v>Egészségőr-fertőtlenítő egészségügyi asszisztens</v>
          </cell>
        </row>
        <row r="82">
          <cell r="A82" t="str">
            <v>Téglás Elza</v>
          </cell>
          <cell r="V82" t="str">
            <v>Radiológus egészségügyi asszisztens</v>
          </cell>
        </row>
        <row r="83">
          <cell r="A83" t="str">
            <v>Todor Camelia Sabina</v>
          </cell>
          <cell r="V83" t="str">
            <v>Balneo-fizioterápiás egészségügyi asszisztens</v>
          </cell>
        </row>
        <row r="84">
          <cell r="A84" t="str">
            <v>Tóth Zoltán</v>
          </cell>
          <cell r="V84" t="str">
            <v>Dietetikus egészségügyi asszisztens</v>
          </cell>
        </row>
        <row r="85">
          <cell r="A85" t="str">
            <v>Tusa Csaba</v>
          </cell>
          <cell r="V85" t="str">
            <v>Táplálkozási és diabetikus egészségügyi asszisztens</v>
          </cell>
        </row>
        <row r="86">
          <cell r="A86" t="str">
            <v>Tusa-Illyés Kinga</v>
          </cell>
          <cell r="V86" t="str">
            <v>Fogászati egészségügyi asszisztens</v>
          </cell>
        </row>
        <row r="87">
          <cell r="A87" t="str">
            <v>Tüzes Kátai Zsuzsanna</v>
          </cell>
          <cell r="V87" t="str">
            <v>Sürgősségi egészségügyi asszisztens</v>
          </cell>
        </row>
        <row r="88">
          <cell r="A88" t="str">
            <v>Venter Emma-Erika</v>
          </cell>
          <cell r="V88" t="str">
            <v>Fiziokinetoterápiás egészségügyi asszisztens</v>
          </cell>
        </row>
        <row r="89">
          <cell r="A89" t="str">
            <v>Vinkler Márta</v>
          </cell>
          <cell r="V89" t="str">
            <v>Védőnő</v>
          </cell>
        </row>
        <row r="90">
          <cell r="A90" t="str">
            <v>Zsigmond-Benedek-Veres Róza</v>
          </cell>
          <cell r="V90" t="str">
            <v>Klinikai laboratóriumi egészségügyi asszisztens</v>
          </cell>
        </row>
        <row r="91">
          <cell r="V91" t="str">
            <v>Patológiai laboratóriumi egészségügyi asszisztens</v>
          </cell>
        </row>
        <row r="92">
          <cell r="V92" t="str">
            <v>Gyógyszertári egészségügyi asszisztens</v>
          </cell>
        </row>
        <row r="93">
          <cell r="V93" t="str">
            <v>Egyéb egészségügyi asszisztens</v>
          </cell>
        </row>
        <row r="96">
          <cell r="V96" t="str">
            <v>Egészségügyi operátor</v>
          </cell>
        </row>
        <row r="97">
          <cell r="V97" t="str">
            <v>Egészségügyi statisztikus</v>
          </cell>
        </row>
        <row r="98">
          <cell r="V98" t="str">
            <v>Technikusok - fogtechnikus</v>
          </cell>
        </row>
        <row r="99">
          <cell r="V99" t="str">
            <v>Technikusok - optikus</v>
          </cell>
        </row>
        <row r="100">
          <cell r="V100" t="str">
            <v>Technikusok- orvosi műszer karbantartó</v>
          </cell>
        </row>
        <row r="101">
          <cell r="V101" t="str">
            <v>Technikusok - protéziskészítő</v>
          </cell>
        </row>
        <row r="102">
          <cell r="V102" t="str">
            <v>Drogériás</v>
          </cell>
        </row>
        <row r="103">
          <cell r="V103" t="str">
            <v>Gipszmester</v>
          </cell>
        </row>
        <row r="104">
          <cell r="V104" t="str">
            <v>Masszőr</v>
          </cell>
        </row>
        <row r="105">
          <cell r="V105" t="str">
            <v>Boncmester</v>
          </cell>
        </row>
        <row r="106">
          <cell r="V106" t="str">
            <v>Gyógytornász</v>
          </cell>
        </row>
        <row r="107">
          <cell r="V107" t="str">
            <v>Egészségügyi gyakorlatvezető</v>
          </cell>
        </row>
        <row r="108">
          <cell r="V108" t="str">
            <v>Fogműves</v>
          </cell>
        </row>
        <row r="109">
          <cell r="V109" t="str">
            <v>Egészségügyi kisegítő személyzet</v>
          </cell>
        </row>
        <row r="110">
          <cell r="V110" t="str">
            <v>Munkás</v>
          </cell>
        </row>
        <row r="111">
          <cell r="V111" t="str">
            <v>Szolgáltató személyzet</v>
          </cell>
        </row>
        <row r="112">
          <cell r="V112" t="str">
            <v>Ügyintézői személyzet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kerekesj.tamas@yahoo.com" TargetMode="Externa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
      <selection activeCell="A3" sqref="A3"/>
    </sheetView>
  </sheetViews>
  <sheetFormatPr defaultColWidth="9.140625" defaultRowHeight="15"/>
  <cols>
    <col min="2" max="3" width="15.28125" style="0" customWidth="1"/>
    <col min="4" max="4" width="19.00390625" style="0" customWidth="1"/>
    <col min="5" max="5" width="23.8515625" style="0" customWidth="1"/>
    <col min="6" max="6" width="14.140625" style="0" customWidth="1"/>
  </cols>
  <sheetData>
    <row r="1" spans="1:6" ht="15">
      <c r="A1" s="170" t="s">
        <v>558</v>
      </c>
      <c r="B1" s="170" t="s">
        <v>559</v>
      </c>
      <c r="C1" s="170" t="s">
        <v>2607</v>
      </c>
      <c r="D1" s="170" t="s">
        <v>2608</v>
      </c>
      <c r="E1" s="170" t="s">
        <v>560</v>
      </c>
      <c r="F1" s="170" t="s">
        <v>561</v>
      </c>
    </row>
    <row r="2" spans="1:6" ht="15">
      <c r="A2" s="171">
        <f>Személyzet!C5</f>
      </c>
      <c r="B2" s="171">
        <f>Személyzet!A15</f>
        <v>0</v>
      </c>
      <c r="C2" s="171"/>
      <c r="D2" s="172">
        <f>Személyzet!C15</f>
        <v>0</v>
      </c>
      <c r="E2">
        <f>CONCATENATE(Személyzet!D15,Személyzet!E15,Személyzet!F15,Személyzet!G15)</f>
      </c>
      <c r="F2">
        <f>Személyzet!H15</f>
        <v>0</v>
      </c>
    </row>
    <row r="3" spans="1:6" ht="15">
      <c r="A3" s="171">
        <f>A2</f>
      </c>
      <c r="B3" s="171">
        <f>Személyzet!A16</f>
        <v>0</v>
      </c>
      <c r="C3" s="171"/>
      <c r="D3" s="172">
        <f>Személyzet!C16</f>
        <v>0</v>
      </c>
      <c r="E3">
        <f>CONCATENATE(Személyzet!D16,Személyzet!E16,Személyzet!F16,Személyzet!G16)</f>
      </c>
      <c r="F3">
        <f>Személyzet!H16</f>
        <v>0</v>
      </c>
    </row>
    <row r="4" spans="1:6" ht="15">
      <c r="A4" s="171">
        <f>A2</f>
      </c>
      <c r="B4" s="171">
        <f>Személyzet!A17</f>
        <v>0</v>
      </c>
      <c r="C4" s="171"/>
      <c r="D4" s="172">
        <f>Személyzet!C17</f>
        <v>0</v>
      </c>
      <c r="E4">
        <f>CONCATENATE(Személyzet!D17,Személyzet!E17,Személyzet!F17,Személyzet!G17)</f>
      </c>
      <c r="F4">
        <f>Személyzet!H17</f>
        <v>0</v>
      </c>
    </row>
    <row r="5" spans="1:6" ht="15">
      <c r="A5" s="171">
        <f>A2</f>
      </c>
      <c r="B5" s="171">
        <f>Személyzet!A18</f>
        <v>0</v>
      </c>
      <c r="C5" s="171"/>
      <c r="D5" s="172">
        <f>Személyzet!C18</f>
        <v>0</v>
      </c>
      <c r="E5">
        <f>CONCATENATE(Személyzet!D18,Személyzet!E18,Személyzet!F18,Személyzet!G18)</f>
      </c>
      <c r="F5">
        <f>Személyzet!H18</f>
        <v>0</v>
      </c>
    </row>
    <row r="6" spans="1:6" ht="15">
      <c r="A6" s="171">
        <f>A2</f>
      </c>
      <c r="B6" s="171">
        <f>Személyzet!A19</f>
        <v>0</v>
      </c>
      <c r="C6" s="171"/>
      <c r="D6" s="172">
        <f>Személyzet!C19</f>
        <v>0</v>
      </c>
      <c r="E6">
        <f>CONCATENATE(Személyzet!D19,Személyzet!E19,Személyzet!F19,Személyzet!G19)</f>
      </c>
      <c r="F6">
        <f>Személyzet!H19</f>
        <v>0</v>
      </c>
    </row>
    <row r="7" spans="1:6" ht="15">
      <c r="A7" s="171">
        <f>A3</f>
      </c>
      <c r="B7" s="171">
        <f>Személyzet!A20</f>
        <v>0</v>
      </c>
      <c r="C7" s="171"/>
      <c r="D7" s="172">
        <f>Személyzet!C20</f>
        <v>0</v>
      </c>
      <c r="E7">
        <f>CONCATENATE(Személyzet!D20,Személyzet!E20,Személyzet!F20,Személyzet!G20)</f>
      </c>
      <c r="F7">
        <f>Személyzet!H20</f>
        <v>0</v>
      </c>
    </row>
    <row r="8" spans="1:6" ht="15">
      <c r="A8" s="171">
        <f aca="true" t="shared" si="0" ref="A8:A25">A4</f>
      </c>
      <c r="B8" s="171">
        <f>Személyzet!A21</f>
        <v>0</v>
      </c>
      <c r="C8" s="171"/>
      <c r="D8" s="172">
        <f>Személyzet!C21</f>
        <v>0</v>
      </c>
      <c r="E8">
        <f>CONCATENATE(Személyzet!D21,Személyzet!E21,Személyzet!F21,Személyzet!G21)</f>
      </c>
      <c r="F8">
        <f>Személyzet!H21</f>
        <v>0</v>
      </c>
    </row>
    <row r="9" spans="1:6" ht="15">
      <c r="A9" s="171">
        <f t="shared" si="0"/>
      </c>
      <c r="B9" s="171">
        <f>Személyzet!A22</f>
        <v>0</v>
      </c>
      <c r="C9" s="171"/>
      <c r="D9" s="172">
        <f>Személyzet!C22</f>
        <v>0</v>
      </c>
      <c r="E9">
        <f>CONCATENATE(Személyzet!D22,Személyzet!E22,Személyzet!F22,Személyzet!G22)</f>
      </c>
      <c r="F9">
        <f>Személyzet!H22</f>
        <v>0</v>
      </c>
    </row>
    <row r="10" spans="1:6" ht="15">
      <c r="A10" s="171">
        <f t="shared" si="0"/>
      </c>
      <c r="B10" s="171">
        <f>Személyzet!A23</f>
        <v>0</v>
      </c>
      <c r="C10" s="171"/>
      <c r="D10" s="172">
        <f>Személyzet!C23</f>
        <v>0</v>
      </c>
      <c r="E10">
        <f>CONCATENATE(Személyzet!D23,Személyzet!E23,Személyzet!F23,Személyzet!G23)</f>
      </c>
      <c r="F10">
        <f>Személyzet!H23</f>
        <v>0</v>
      </c>
    </row>
    <row r="11" spans="1:6" ht="15">
      <c r="A11" s="171">
        <f t="shared" si="0"/>
      </c>
      <c r="B11" s="171">
        <f>Személyzet!A24</f>
        <v>0</v>
      </c>
      <c r="C11" s="171"/>
      <c r="D11" s="172">
        <f>Személyzet!C24</f>
        <v>0</v>
      </c>
      <c r="E11">
        <f>CONCATENATE(Személyzet!D24,Személyzet!E24,Személyzet!F24,Személyzet!G24)</f>
      </c>
      <c r="F11">
        <f>Személyzet!H24</f>
        <v>0</v>
      </c>
    </row>
    <row r="12" spans="1:6" ht="15">
      <c r="A12" s="171">
        <f t="shared" si="0"/>
      </c>
      <c r="B12" s="171">
        <f>Személyzet!A25</f>
        <v>0</v>
      </c>
      <c r="C12" s="171"/>
      <c r="D12" s="172">
        <f>Személyzet!C25</f>
        <v>0</v>
      </c>
      <c r="E12">
        <f>CONCATENATE(Személyzet!D25,Személyzet!E25,Személyzet!F25,Személyzet!G25)</f>
      </c>
      <c r="F12">
        <f>Személyzet!H25</f>
        <v>0</v>
      </c>
    </row>
    <row r="13" spans="1:6" ht="15">
      <c r="A13" s="171">
        <f t="shared" si="0"/>
      </c>
      <c r="B13" s="171">
        <f>Személyzet!A26</f>
        <v>0</v>
      </c>
      <c r="C13" s="171"/>
      <c r="D13" s="172">
        <f>Személyzet!C26</f>
        <v>0</v>
      </c>
      <c r="E13">
        <f>CONCATENATE(Személyzet!D26,Személyzet!E26,Személyzet!F26,Személyzet!G26)</f>
      </c>
      <c r="F13">
        <f>Személyzet!H26</f>
        <v>0</v>
      </c>
    </row>
    <row r="14" spans="1:6" ht="15">
      <c r="A14" s="171">
        <f t="shared" si="0"/>
      </c>
      <c r="B14" s="171">
        <f>Személyzet!A27</f>
        <v>0</v>
      </c>
      <c r="C14" s="171"/>
      <c r="D14" s="172">
        <f>Személyzet!C27</f>
        <v>0</v>
      </c>
      <c r="E14">
        <f>CONCATENATE(Személyzet!D27,Személyzet!E27,Személyzet!F27,Személyzet!G27)</f>
      </c>
      <c r="F14">
        <f>Személyzet!H27</f>
        <v>0</v>
      </c>
    </row>
    <row r="15" spans="1:6" ht="15">
      <c r="A15" s="171">
        <f t="shared" si="0"/>
      </c>
      <c r="B15" s="171">
        <f>Személyzet!A28</f>
        <v>0</v>
      </c>
      <c r="C15" s="171"/>
      <c r="D15" s="172">
        <f>Személyzet!C28</f>
        <v>0</v>
      </c>
      <c r="E15">
        <f>CONCATENATE(Személyzet!D28,Személyzet!E28,Személyzet!F28,Személyzet!G28)</f>
      </c>
      <c r="F15">
        <f>Személyzet!H28</f>
        <v>0</v>
      </c>
    </row>
    <row r="16" spans="1:6" ht="15">
      <c r="A16" s="171">
        <f t="shared" si="0"/>
      </c>
      <c r="B16" s="171">
        <f>Személyzet!A29</f>
        <v>0</v>
      </c>
      <c r="C16" s="171"/>
      <c r="D16" s="172">
        <f>Személyzet!C29</f>
        <v>0</v>
      </c>
      <c r="E16">
        <f>CONCATENATE(Személyzet!D29,Személyzet!E29,Személyzet!F29,Személyzet!G29)</f>
      </c>
      <c r="F16">
        <f>Személyzet!H29</f>
        <v>0</v>
      </c>
    </row>
    <row r="17" spans="1:6" ht="15">
      <c r="A17" s="171">
        <f t="shared" si="0"/>
      </c>
      <c r="B17" s="171">
        <f>Személyzet!A30</f>
        <v>0</v>
      </c>
      <c r="C17" s="171"/>
      <c r="D17" s="172">
        <f>Személyzet!C30</f>
        <v>0</v>
      </c>
      <c r="E17">
        <f>CONCATENATE(Személyzet!D30,Személyzet!E30,Személyzet!F30,Személyzet!G30)</f>
      </c>
      <c r="F17">
        <f>Személyzet!H30</f>
        <v>0</v>
      </c>
    </row>
    <row r="18" spans="1:6" ht="15">
      <c r="A18" s="171">
        <f t="shared" si="0"/>
      </c>
      <c r="B18" s="171">
        <f>Személyzet!A31</f>
        <v>0</v>
      </c>
      <c r="C18" s="171"/>
      <c r="D18" s="172">
        <f>Személyzet!C31</f>
        <v>0</v>
      </c>
      <c r="E18">
        <f>CONCATENATE(Személyzet!D31,Személyzet!E31,Személyzet!F31,Személyzet!G31)</f>
      </c>
      <c r="F18">
        <f>Személyzet!H31</f>
        <v>0</v>
      </c>
    </row>
    <row r="19" spans="1:6" ht="15">
      <c r="A19" s="171">
        <f t="shared" si="0"/>
      </c>
      <c r="B19" s="171">
        <f>Személyzet!A32</f>
        <v>0</v>
      </c>
      <c r="C19" s="171"/>
      <c r="D19" s="172">
        <f>Személyzet!C32</f>
        <v>0</v>
      </c>
      <c r="E19">
        <f>CONCATENATE(Személyzet!D32,Személyzet!E32,Személyzet!F32,Személyzet!G32)</f>
      </c>
      <c r="F19">
        <f>Személyzet!H32</f>
        <v>0</v>
      </c>
    </row>
    <row r="20" spans="1:6" ht="15">
      <c r="A20" s="171">
        <f t="shared" si="0"/>
      </c>
      <c r="B20" s="171">
        <f>Személyzet!A33</f>
        <v>0</v>
      </c>
      <c r="C20" s="171"/>
      <c r="D20" s="172">
        <f>Személyzet!C33</f>
        <v>0</v>
      </c>
      <c r="E20">
        <f>CONCATENATE(Személyzet!D33,Személyzet!E33,Személyzet!F33,Személyzet!G33)</f>
      </c>
      <c r="F20">
        <f>Személyzet!H33</f>
        <v>0</v>
      </c>
    </row>
    <row r="21" spans="1:6" ht="15">
      <c r="A21" s="171">
        <f t="shared" si="0"/>
      </c>
      <c r="B21" s="171">
        <f>Személyzet!A34</f>
        <v>0</v>
      </c>
      <c r="C21" s="171"/>
      <c r="D21" s="172">
        <f>Személyzet!C34</f>
        <v>0</v>
      </c>
      <c r="E21">
        <f>CONCATENATE(Személyzet!D34,Személyzet!E34,Személyzet!F34,Személyzet!G34)</f>
      </c>
      <c r="F21">
        <f>Személyzet!H34</f>
        <v>0</v>
      </c>
    </row>
    <row r="22" spans="1:6" ht="15">
      <c r="A22" s="171">
        <f t="shared" si="0"/>
      </c>
      <c r="B22" s="171">
        <f>Személyzet!A35</f>
        <v>0</v>
      </c>
      <c r="C22" s="171"/>
      <c r="D22" s="172">
        <f>Személyzet!C35</f>
        <v>0</v>
      </c>
      <c r="E22">
        <f>CONCATENATE(Személyzet!D35,Személyzet!E35,Személyzet!F35,Személyzet!G35)</f>
      </c>
      <c r="F22">
        <f>Személyzet!H35</f>
        <v>0</v>
      </c>
    </row>
    <row r="23" spans="1:6" ht="15">
      <c r="A23" s="171">
        <f t="shared" si="0"/>
      </c>
      <c r="B23" s="171">
        <f>Személyzet!A36</f>
        <v>0</v>
      </c>
      <c r="C23" s="171"/>
      <c r="D23" s="172">
        <f>Személyzet!C36</f>
        <v>0</v>
      </c>
      <c r="E23">
        <f>CONCATENATE(Személyzet!D36,Személyzet!E36,Személyzet!F36,Személyzet!G36)</f>
      </c>
      <c r="F23">
        <f>Személyzet!H36</f>
        <v>0</v>
      </c>
    </row>
    <row r="24" spans="1:6" ht="15">
      <c r="A24" s="171">
        <f t="shared" si="0"/>
      </c>
      <c r="B24" s="171">
        <f>Személyzet!A37</f>
        <v>0</v>
      </c>
      <c r="C24" s="171"/>
      <c r="D24" s="172">
        <f>Személyzet!C37</f>
        <v>0</v>
      </c>
      <c r="E24">
        <f>CONCATENATE(Személyzet!D37,Személyzet!E37,Személyzet!F37,Személyzet!G37)</f>
      </c>
      <c r="F24">
        <f>Személyzet!H37</f>
        <v>0</v>
      </c>
    </row>
    <row r="25" spans="1:6" ht="15">
      <c r="A25" s="171">
        <f t="shared" si="0"/>
      </c>
      <c r="B25" s="171">
        <f>Személyzet!A38</f>
        <v>0</v>
      </c>
      <c r="C25" s="171"/>
      <c r="D25" s="172">
        <f>Személyzet!C38</f>
        <v>0</v>
      </c>
      <c r="E25">
        <f>CONCATENATE(Személyzet!D38,Személyzet!E38,Személyzet!F38,Személyzet!G38)</f>
      </c>
      <c r="F25">
        <f>Személyzet!H38</f>
        <v>0</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H110"/>
  <sheetViews>
    <sheetView zoomScalePageLayoutView="0" workbookViewId="0" topLeftCell="A1">
      <selection activeCell="H34" sqref="H34"/>
    </sheetView>
  </sheetViews>
  <sheetFormatPr defaultColWidth="22.140625" defaultRowHeight="15" customHeight="1"/>
  <cols>
    <col min="1" max="1" width="28.140625" style="230" customWidth="1"/>
    <col min="2" max="2" width="9.140625" style="230" customWidth="1"/>
    <col min="3" max="3" width="39.8515625" style="230" customWidth="1"/>
    <col min="4" max="4" width="33.140625" style="230" customWidth="1"/>
    <col min="5" max="5" width="60.8515625" style="230" bestFit="1" customWidth="1"/>
    <col min="6" max="6" width="15.8515625" style="230" customWidth="1"/>
    <col min="7" max="7" width="26.421875" style="231" bestFit="1" customWidth="1"/>
    <col min="8" max="8" width="47.57421875" style="230" bestFit="1" customWidth="1"/>
    <col min="9" max="9" width="9.57421875" style="230" customWidth="1"/>
    <col min="10" max="10" width="8.7109375" style="230" customWidth="1"/>
    <col min="11" max="11" width="15.7109375" style="214" customWidth="1"/>
    <col min="12" max="12" width="28.28125" style="83" bestFit="1" customWidth="1"/>
    <col min="13" max="13" width="38.140625" style="83" customWidth="1"/>
    <col min="14" max="14" width="22.140625" style="83" customWidth="1"/>
    <col min="15" max="15" width="8.57421875" style="83" customWidth="1"/>
    <col min="16" max="16" width="22.140625" style="83" customWidth="1"/>
    <col min="17" max="17" width="4.421875" style="83" bestFit="1" customWidth="1"/>
    <col min="18" max="18" width="38.28125" style="83" customWidth="1"/>
    <col min="19" max="19" width="44.421875" style="83" customWidth="1"/>
    <col min="20" max="20" width="22.140625" style="83" customWidth="1"/>
    <col min="21" max="21" width="10.28125" style="83" customWidth="1"/>
    <col min="22" max="22" width="47.00390625" style="83" customWidth="1"/>
    <col min="23" max="23" width="73.00390625" style="83" customWidth="1"/>
    <col min="24" max="25" width="22.140625" style="83" customWidth="1"/>
    <col min="26" max="26" width="32.28125" style="83" customWidth="1"/>
    <col min="27" max="16384" width="22.140625" style="83" customWidth="1"/>
  </cols>
  <sheetData>
    <row r="1" spans="1:23" ht="15" customHeight="1">
      <c r="A1" s="221" t="s">
        <v>2768</v>
      </c>
      <c r="B1" s="221" t="s">
        <v>12</v>
      </c>
      <c r="C1" s="226" t="s">
        <v>2769</v>
      </c>
      <c r="D1" s="223" t="s">
        <v>440</v>
      </c>
      <c r="E1" s="224" t="s">
        <v>2770</v>
      </c>
      <c r="F1" s="221" t="s">
        <v>2771</v>
      </c>
      <c r="G1" s="221" t="s">
        <v>2772</v>
      </c>
      <c r="H1" s="221" t="s">
        <v>2773</v>
      </c>
      <c r="I1" s="221" t="s">
        <v>2774</v>
      </c>
      <c r="J1" s="221" t="s">
        <v>2702</v>
      </c>
      <c r="K1" s="227"/>
      <c r="L1" s="82"/>
      <c r="M1" s="217" t="s">
        <v>14</v>
      </c>
      <c r="O1" s="78" t="s">
        <v>15</v>
      </c>
      <c r="Q1" s="207" t="s">
        <v>13</v>
      </c>
      <c r="R1" s="207" t="s">
        <v>154</v>
      </c>
      <c r="S1" s="207" t="s">
        <v>155</v>
      </c>
      <c r="U1" s="78" t="s">
        <v>123</v>
      </c>
      <c r="V1" s="78" t="s">
        <v>156</v>
      </c>
      <c r="W1" s="78" t="s">
        <v>157</v>
      </c>
    </row>
    <row r="2" spans="1:34" ht="15" customHeight="1">
      <c r="A2" s="251" t="s">
        <v>2844</v>
      </c>
      <c r="B2" s="251" t="s">
        <v>2845</v>
      </c>
      <c r="C2" s="252" t="s">
        <v>2846</v>
      </c>
      <c r="D2" s="253"/>
      <c r="E2" s="254" t="s">
        <v>2847</v>
      </c>
      <c r="F2" s="251" t="s">
        <v>2848</v>
      </c>
      <c r="G2" s="251" t="s">
        <v>2849</v>
      </c>
      <c r="H2" s="251" t="s">
        <v>24</v>
      </c>
      <c r="I2" s="251" t="s">
        <v>24</v>
      </c>
      <c r="J2" s="252" t="s">
        <v>24</v>
      </c>
      <c r="K2" s="82"/>
      <c r="L2" s="82"/>
      <c r="M2" s="218" t="s">
        <v>16</v>
      </c>
      <c r="N2" s="208" t="s">
        <v>2611</v>
      </c>
      <c r="O2" s="79" t="s">
        <v>17</v>
      </c>
      <c r="P2" s="83" t="s">
        <v>469</v>
      </c>
      <c r="Q2" s="79">
        <v>1</v>
      </c>
      <c r="R2" s="79" t="s">
        <v>124</v>
      </c>
      <c r="S2" s="79" t="s">
        <v>143</v>
      </c>
      <c r="U2" s="79">
        <v>1</v>
      </c>
      <c r="V2" s="80" t="s">
        <v>206</v>
      </c>
      <c r="W2" s="79" t="s">
        <v>238</v>
      </c>
      <c r="Z2" s="81"/>
      <c r="AA2" s="82"/>
      <c r="AB2" s="82"/>
      <c r="AC2" s="82"/>
      <c r="AD2" s="82"/>
      <c r="AE2" s="82"/>
      <c r="AF2" s="82"/>
      <c r="AG2" s="82"/>
      <c r="AH2" s="82"/>
    </row>
    <row r="3" spans="1:34" ht="15" customHeight="1">
      <c r="A3" s="251" t="s">
        <v>2617</v>
      </c>
      <c r="B3" s="251" t="s">
        <v>2618</v>
      </c>
      <c r="C3" s="252" t="s">
        <v>2744</v>
      </c>
      <c r="D3" s="253"/>
      <c r="E3" s="254" t="s">
        <v>2850</v>
      </c>
      <c r="F3" s="251" t="s">
        <v>2619</v>
      </c>
      <c r="G3" s="251" t="s">
        <v>2620</v>
      </c>
      <c r="H3" s="251" t="s">
        <v>24</v>
      </c>
      <c r="I3" s="251" t="s">
        <v>24</v>
      </c>
      <c r="J3" s="252" t="s">
        <v>24</v>
      </c>
      <c r="K3" s="82"/>
      <c r="L3" s="82"/>
      <c r="M3" s="218" t="s">
        <v>18</v>
      </c>
      <c r="N3" s="208" t="s">
        <v>2612</v>
      </c>
      <c r="O3" s="79" t="s">
        <v>19</v>
      </c>
      <c r="P3" s="83" t="s">
        <v>470</v>
      </c>
      <c r="Q3" s="79">
        <v>2</v>
      </c>
      <c r="R3" s="79" t="s">
        <v>125</v>
      </c>
      <c r="S3" s="79" t="s">
        <v>110</v>
      </c>
      <c r="U3" s="79">
        <v>2</v>
      </c>
      <c r="V3" s="80" t="s">
        <v>207</v>
      </c>
      <c r="W3" s="79" t="s">
        <v>239</v>
      </c>
      <c r="Z3" s="82"/>
      <c r="AA3" s="82"/>
      <c r="AB3" s="82"/>
      <c r="AC3" s="82"/>
      <c r="AD3" s="82"/>
      <c r="AE3" s="82"/>
      <c r="AF3" s="82"/>
      <c r="AG3" s="82"/>
      <c r="AH3" s="82"/>
    </row>
    <row r="4" spans="1:34" ht="15" customHeight="1">
      <c r="A4" s="251" t="s">
        <v>2851</v>
      </c>
      <c r="B4" s="251" t="s">
        <v>2852</v>
      </c>
      <c r="C4" s="252" t="s">
        <v>2853</v>
      </c>
      <c r="D4" s="253"/>
      <c r="E4" s="254" t="s">
        <v>2854</v>
      </c>
      <c r="F4" s="251" t="s">
        <v>24</v>
      </c>
      <c r="G4" s="251" t="s">
        <v>2855</v>
      </c>
      <c r="H4" s="251" t="s">
        <v>24</v>
      </c>
      <c r="I4" s="251" t="s">
        <v>24</v>
      </c>
      <c r="J4" s="252" t="s">
        <v>24</v>
      </c>
      <c r="K4" s="82"/>
      <c r="L4" s="82"/>
      <c r="Q4" s="79">
        <v>3</v>
      </c>
      <c r="R4" s="79" t="s">
        <v>126</v>
      </c>
      <c r="S4" s="79" t="s">
        <v>144</v>
      </c>
      <c r="U4" s="79">
        <v>3</v>
      </c>
      <c r="V4" s="80" t="s">
        <v>111</v>
      </c>
      <c r="W4" s="79" t="s">
        <v>240</v>
      </c>
      <c r="Z4" s="82"/>
      <c r="AA4" s="82"/>
      <c r="AB4" s="82"/>
      <c r="AC4" s="82"/>
      <c r="AD4" s="82"/>
      <c r="AE4" s="82"/>
      <c r="AF4" s="82"/>
      <c r="AG4" s="82"/>
      <c r="AH4" s="82"/>
    </row>
    <row r="5" spans="1:34" ht="15" customHeight="1">
      <c r="A5" s="251" t="s">
        <v>2621</v>
      </c>
      <c r="B5" s="251" t="s">
        <v>2622</v>
      </c>
      <c r="C5" s="252" t="s">
        <v>2623</v>
      </c>
      <c r="D5" s="253"/>
      <c r="E5" s="254" t="s">
        <v>2856</v>
      </c>
      <c r="F5" s="251" t="s">
        <v>2775</v>
      </c>
      <c r="G5" s="251" t="s">
        <v>2624</v>
      </c>
      <c r="H5" s="251" t="s">
        <v>24</v>
      </c>
      <c r="I5" s="251" t="s">
        <v>24</v>
      </c>
      <c r="J5" s="252" t="s">
        <v>24</v>
      </c>
      <c r="K5" s="82"/>
      <c r="L5" s="82"/>
      <c r="Q5" s="79">
        <v>4</v>
      </c>
      <c r="R5" s="79" t="s">
        <v>127</v>
      </c>
      <c r="S5" s="79" t="s">
        <v>145</v>
      </c>
      <c r="U5" s="79">
        <v>4</v>
      </c>
      <c r="V5" s="80" t="s">
        <v>25</v>
      </c>
      <c r="W5" s="79" t="s">
        <v>241</v>
      </c>
      <c r="Z5" s="82"/>
      <c r="AA5" s="82"/>
      <c r="AB5" s="82"/>
      <c r="AC5" s="82"/>
      <c r="AD5" s="82"/>
      <c r="AE5" s="82"/>
      <c r="AF5" s="82"/>
      <c r="AG5" s="82"/>
      <c r="AH5" s="82"/>
    </row>
    <row r="6" spans="1:34" ht="15" customHeight="1">
      <c r="A6" s="251" t="s">
        <v>27</v>
      </c>
      <c r="B6" s="251" t="s">
        <v>2745</v>
      </c>
      <c r="C6" s="252" t="s">
        <v>2746</v>
      </c>
      <c r="D6" s="253"/>
      <c r="E6" s="254" t="s">
        <v>2857</v>
      </c>
      <c r="F6" s="251" t="s">
        <v>2747</v>
      </c>
      <c r="G6" s="251" t="s">
        <v>542</v>
      </c>
      <c r="H6" s="251" t="s">
        <v>24</v>
      </c>
      <c r="I6" s="251" t="s">
        <v>24</v>
      </c>
      <c r="J6" s="252" t="s">
        <v>24</v>
      </c>
      <c r="K6" s="82"/>
      <c r="L6" s="82"/>
      <c r="M6" s="219" t="s">
        <v>20</v>
      </c>
      <c r="N6" s="83" t="s">
        <v>462</v>
      </c>
      <c r="O6" s="209" t="s">
        <v>2703</v>
      </c>
      <c r="Q6" s="79">
        <v>5</v>
      </c>
      <c r="R6" s="79" t="s">
        <v>120</v>
      </c>
      <c r="S6" s="79" t="s">
        <v>158</v>
      </c>
      <c r="U6" s="79">
        <v>5</v>
      </c>
      <c r="V6" s="80" t="s">
        <v>208</v>
      </c>
      <c r="W6" s="79" t="s">
        <v>242</v>
      </c>
      <c r="Z6" s="82"/>
      <c r="AA6" s="82"/>
      <c r="AB6" s="82"/>
      <c r="AC6" s="82"/>
      <c r="AD6" s="82"/>
      <c r="AE6" s="82"/>
      <c r="AF6" s="82"/>
      <c r="AG6" s="82"/>
      <c r="AH6" s="82"/>
    </row>
    <row r="7" spans="1:34" ht="15" customHeight="1">
      <c r="A7" s="251" t="s">
        <v>2625</v>
      </c>
      <c r="B7" s="251" t="s">
        <v>2626</v>
      </c>
      <c r="C7" s="252" t="s">
        <v>2627</v>
      </c>
      <c r="D7" s="253"/>
      <c r="E7" s="254" t="s">
        <v>2858</v>
      </c>
      <c r="F7" s="251" t="s">
        <v>2628</v>
      </c>
      <c r="G7" s="251" t="s">
        <v>2629</v>
      </c>
      <c r="H7" s="251" t="s">
        <v>24</v>
      </c>
      <c r="I7" s="251" t="s">
        <v>24</v>
      </c>
      <c r="J7" s="252" t="s">
        <v>24</v>
      </c>
      <c r="K7" s="82"/>
      <c r="L7" s="82"/>
      <c r="M7" s="218" t="s">
        <v>442</v>
      </c>
      <c r="N7" s="83" t="s">
        <v>465</v>
      </c>
      <c r="O7" s="83" t="s">
        <v>2613</v>
      </c>
      <c r="Q7" s="79">
        <v>6</v>
      </c>
      <c r="R7" s="83" t="s">
        <v>159</v>
      </c>
      <c r="S7" s="83" t="s">
        <v>169</v>
      </c>
      <c r="U7" s="79">
        <v>6</v>
      </c>
      <c r="V7" s="80" t="s">
        <v>209</v>
      </c>
      <c r="W7" s="79" t="s">
        <v>243</v>
      </c>
      <c r="Z7" s="82"/>
      <c r="AA7" s="82"/>
      <c r="AB7" s="82"/>
      <c r="AC7" s="82"/>
      <c r="AD7" s="82"/>
      <c r="AE7" s="82"/>
      <c r="AF7" s="82"/>
      <c r="AG7" s="82"/>
      <c r="AH7" s="82"/>
    </row>
    <row r="8" spans="1:34" ht="15" customHeight="1">
      <c r="A8" s="251" t="s">
        <v>2704</v>
      </c>
      <c r="B8" s="251" t="s">
        <v>2705</v>
      </c>
      <c r="C8" s="252" t="s">
        <v>2706</v>
      </c>
      <c r="D8" s="253"/>
      <c r="E8" s="254" t="s">
        <v>2859</v>
      </c>
      <c r="F8" s="251" t="s">
        <v>2707</v>
      </c>
      <c r="G8" s="251" t="s">
        <v>2708</v>
      </c>
      <c r="H8" s="251" t="s">
        <v>24</v>
      </c>
      <c r="I8" s="251" t="s">
        <v>24</v>
      </c>
      <c r="J8" s="252" t="s">
        <v>24</v>
      </c>
      <c r="K8" s="82"/>
      <c r="L8" s="82"/>
      <c r="M8" s="218" t="s">
        <v>443</v>
      </c>
      <c r="N8" s="83" t="s">
        <v>466</v>
      </c>
      <c r="O8" s="83" t="s">
        <v>2614</v>
      </c>
      <c r="Q8" s="79">
        <v>7</v>
      </c>
      <c r="R8" s="79" t="s">
        <v>195</v>
      </c>
      <c r="S8" s="79" t="s">
        <v>146</v>
      </c>
      <c r="U8" s="79">
        <v>7</v>
      </c>
      <c r="V8" s="80" t="s">
        <v>198</v>
      </c>
      <c r="W8" s="79" t="s">
        <v>244</v>
      </c>
      <c r="Z8" s="82"/>
      <c r="AA8" s="82"/>
      <c r="AB8" s="82"/>
      <c r="AC8" s="82"/>
      <c r="AD8" s="82"/>
      <c r="AE8" s="82"/>
      <c r="AF8" s="82"/>
      <c r="AG8" s="82"/>
      <c r="AH8" s="82"/>
    </row>
    <row r="9" spans="1:34" ht="15" customHeight="1">
      <c r="A9" s="251" t="s">
        <v>597</v>
      </c>
      <c r="B9" s="251" t="s">
        <v>598</v>
      </c>
      <c r="C9" s="252" t="s">
        <v>599</v>
      </c>
      <c r="D9" s="253"/>
      <c r="E9" s="254" t="s">
        <v>2860</v>
      </c>
      <c r="F9" s="251" t="s">
        <v>600</v>
      </c>
      <c r="G9" s="251" t="s">
        <v>601</v>
      </c>
      <c r="H9" s="251" t="s">
        <v>24</v>
      </c>
      <c r="I9" s="251" t="s">
        <v>24</v>
      </c>
      <c r="J9" s="252" t="s">
        <v>24</v>
      </c>
      <c r="K9" s="82"/>
      <c r="L9" s="82"/>
      <c r="M9" s="210"/>
      <c r="Q9" s="79">
        <v>8</v>
      </c>
      <c r="R9" s="79" t="s">
        <v>194</v>
      </c>
      <c r="S9" s="79" t="s">
        <v>128</v>
      </c>
      <c r="U9" s="79">
        <v>8</v>
      </c>
      <c r="V9" s="80" t="s">
        <v>210</v>
      </c>
      <c r="W9" s="79" t="s">
        <v>245</v>
      </c>
      <c r="Z9" s="305"/>
      <c r="AA9" s="305"/>
      <c r="AB9" s="211"/>
      <c r="AC9" s="305"/>
      <c r="AD9" s="305"/>
      <c r="AE9" s="305"/>
      <c r="AF9" s="305"/>
      <c r="AG9" s="305"/>
      <c r="AH9" s="211"/>
    </row>
    <row r="10" spans="1:34" ht="15" customHeight="1">
      <c r="A10" s="251" t="s">
        <v>2630</v>
      </c>
      <c r="B10" s="251" t="s">
        <v>2631</v>
      </c>
      <c r="C10" s="252" t="s">
        <v>2632</v>
      </c>
      <c r="D10" s="253"/>
      <c r="E10" s="254" t="s">
        <v>2861</v>
      </c>
      <c r="F10" s="251" t="s">
        <v>2633</v>
      </c>
      <c r="G10" s="251" t="s">
        <v>2634</v>
      </c>
      <c r="H10" s="251" t="s">
        <v>24</v>
      </c>
      <c r="I10" s="251" t="s">
        <v>24</v>
      </c>
      <c r="J10" s="252" t="s">
        <v>24</v>
      </c>
      <c r="K10" s="82"/>
      <c r="L10" s="82"/>
      <c r="M10" s="210"/>
      <c r="Q10" s="79">
        <v>9</v>
      </c>
      <c r="R10" s="79" t="s">
        <v>129</v>
      </c>
      <c r="S10" s="79" t="s">
        <v>160</v>
      </c>
      <c r="U10" s="79">
        <v>9</v>
      </c>
      <c r="V10" s="80" t="s">
        <v>340</v>
      </c>
      <c r="W10" s="79" t="s">
        <v>246</v>
      </c>
      <c r="Z10" s="305"/>
      <c r="AA10" s="305"/>
      <c r="AB10" s="211"/>
      <c r="AC10" s="305"/>
      <c r="AD10" s="305"/>
      <c r="AE10" s="305"/>
      <c r="AF10" s="305"/>
      <c r="AG10" s="305"/>
      <c r="AH10" s="211"/>
    </row>
    <row r="11" spans="1:23" ht="15" customHeight="1">
      <c r="A11" s="251" t="s">
        <v>2635</v>
      </c>
      <c r="B11" s="251" t="s">
        <v>2636</v>
      </c>
      <c r="C11" s="252" t="s">
        <v>2637</v>
      </c>
      <c r="D11" s="253"/>
      <c r="E11" s="254" t="s">
        <v>2862</v>
      </c>
      <c r="F11" s="251" t="s">
        <v>2638</v>
      </c>
      <c r="G11" s="251" t="s">
        <v>602</v>
      </c>
      <c r="H11" s="251" t="s">
        <v>24</v>
      </c>
      <c r="I11" s="251" t="s">
        <v>24</v>
      </c>
      <c r="J11" s="252" t="s">
        <v>24</v>
      </c>
      <c r="K11" s="82"/>
      <c r="L11" s="82"/>
      <c r="Q11" s="79">
        <v>10</v>
      </c>
      <c r="R11" s="79" t="s">
        <v>132</v>
      </c>
      <c r="S11" s="79" t="s">
        <v>147</v>
      </c>
      <c r="U11" s="79">
        <v>10</v>
      </c>
      <c r="V11" s="80" t="s">
        <v>341</v>
      </c>
      <c r="W11" s="79" t="s">
        <v>247</v>
      </c>
    </row>
    <row r="12" spans="1:23" ht="15" customHeight="1">
      <c r="A12" s="251" t="s">
        <v>28</v>
      </c>
      <c r="B12" s="251" t="s">
        <v>406</v>
      </c>
      <c r="C12" s="252" t="s">
        <v>2709</v>
      </c>
      <c r="D12" s="253"/>
      <c r="E12" s="254" t="s">
        <v>2863</v>
      </c>
      <c r="F12" s="251" t="s">
        <v>562</v>
      </c>
      <c r="G12" s="251" t="s">
        <v>543</v>
      </c>
      <c r="H12" s="251" t="s">
        <v>24</v>
      </c>
      <c r="I12" s="251" t="s">
        <v>24</v>
      </c>
      <c r="J12" s="252" t="s">
        <v>24</v>
      </c>
      <c r="K12" s="82"/>
      <c r="L12" s="82"/>
      <c r="Q12" s="79">
        <v>11</v>
      </c>
      <c r="R12" s="79" t="s">
        <v>133</v>
      </c>
      <c r="S12" s="79" t="s">
        <v>148</v>
      </c>
      <c r="U12" s="79">
        <v>11</v>
      </c>
      <c r="V12" s="80" t="s">
        <v>342</v>
      </c>
      <c r="W12" s="79" t="s">
        <v>248</v>
      </c>
    </row>
    <row r="13" spans="1:23" ht="15" customHeight="1">
      <c r="A13" s="251" t="s">
        <v>2639</v>
      </c>
      <c r="B13" s="251" t="s">
        <v>2640</v>
      </c>
      <c r="C13" s="252" t="s">
        <v>2710</v>
      </c>
      <c r="D13" s="253"/>
      <c r="E13" s="254" t="s">
        <v>2864</v>
      </c>
      <c r="F13" s="251" t="s">
        <v>584</v>
      </c>
      <c r="G13" s="251" t="s">
        <v>2802</v>
      </c>
      <c r="H13" s="251" t="s">
        <v>2776</v>
      </c>
      <c r="I13" s="251" t="s">
        <v>2777</v>
      </c>
      <c r="J13" s="252" t="s">
        <v>24</v>
      </c>
      <c r="K13" s="82"/>
      <c r="L13" s="82"/>
      <c r="Q13" s="79">
        <v>12</v>
      </c>
      <c r="R13" s="79" t="s">
        <v>130</v>
      </c>
      <c r="S13" s="79" t="s">
        <v>131</v>
      </c>
      <c r="U13" s="79">
        <v>12</v>
      </c>
      <c r="V13" s="80" t="s">
        <v>343</v>
      </c>
      <c r="W13" s="79" t="s">
        <v>249</v>
      </c>
    </row>
    <row r="14" spans="1:23" ht="15" customHeight="1">
      <c r="A14" s="251" t="s">
        <v>2809</v>
      </c>
      <c r="B14" s="251" t="s">
        <v>2810</v>
      </c>
      <c r="C14" s="252" t="s">
        <v>2811</v>
      </c>
      <c r="D14" s="253"/>
      <c r="E14" s="254" t="s">
        <v>2865</v>
      </c>
      <c r="F14" s="251" t="s">
        <v>2812</v>
      </c>
      <c r="G14" s="251" t="s">
        <v>2813</v>
      </c>
      <c r="H14" s="251" t="s">
        <v>2814</v>
      </c>
      <c r="I14" s="251" t="s">
        <v>24</v>
      </c>
      <c r="J14" s="252" t="s">
        <v>24</v>
      </c>
      <c r="K14" s="82"/>
      <c r="L14" s="82"/>
      <c r="Q14" s="79">
        <v>13</v>
      </c>
      <c r="R14" s="79" t="s">
        <v>138</v>
      </c>
      <c r="S14" s="79" t="s">
        <v>149</v>
      </c>
      <c r="U14" s="79">
        <v>13</v>
      </c>
      <c r="V14" s="80" t="s">
        <v>344</v>
      </c>
      <c r="W14" s="79" t="s">
        <v>250</v>
      </c>
    </row>
    <row r="15" spans="1:23" ht="15" customHeight="1">
      <c r="A15" s="251" t="s">
        <v>31</v>
      </c>
      <c r="B15" s="251" t="s">
        <v>407</v>
      </c>
      <c r="C15" s="252" t="s">
        <v>580</v>
      </c>
      <c r="D15" s="253"/>
      <c r="E15" s="254" t="s">
        <v>2866</v>
      </c>
      <c r="F15" s="251" t="s">
        <v>2711</v>
      </c>
      <c r="G15" s="251" t="s">
        <v>2641</v>
      </c>
      <c r="H15" s="251" t="s">
        <v>2712</v>
      </c>
      <c r="I15" s="251" t="s">
        <v>2713</v>
      </c>
      <c r="J15" s="252" t="s">
        <v>2714</v>
      </c>
      <c r="K15" s="82"/>
      <c r="L15" s="82"/>
      <c r="Q15" s="79">
        <v>14</v>
      </c>
      <c r="R15" s="80" t="s">
        <v>139</v>
      </c>
      <c r="S15" s="79" t="s">
        <v>150</v>
      </c>
      <c r="U15" s="79">
        <v>14</v>
      </c>
      <c r="V15" s="80" t="s">
        <v>345</v>
      </c>
      <c r="W15" s="79" t="s">
        <v>251</v>
      </c>
    </row>
    <row r="16" spans="1:23" ht="15" customHeight="1">
      <c r="A16" s="251" t="s">
        <v>2642</v>
      </c>
      <c r="B16" s="251" t="s">
        <v>2748</v>
      </c>
      <c r="C16" s="252" t="s">
        <v>2749</v>
      </c>
      <c r="D16" s="253"/>
      <c r="E16" s="254" t="s">
        <v>2867</v>
      </c>
      <c r="F16" s="251" t="s">
        <v>2803</v>
      </c>
      <c r="G16" s="251" t="s">
        <v>2643</v>
      </c>
      <c r="H16" s="251" t="s">
        <v>24</v>
      </c>
      <c r="I16" s="251" t="s">
        <v>24</v>
      </c>
      <c r="J16" s="252" t="s">
        <v>24</v>
      </c>
      <c r="K16" s="82"/>
      <c r="L16" s="82"/>
      <c r="Q16" s="79">
        <v>15</v>
      </c>
      <c r="R16" s="80" t="s">
        <v>140</v>
      </c>
      <c r="S16" s="79" t="s">
        <v>151</v>
      </c>
      <c r="U16" s="79">
        <v>15</v>
      </c>
      <c r="V16" s="80" t="s">
        <v>211</v>
      </c>
      <c r="W16" s="79" t="s">
        <v>252</v>
      </c>
    </row>
    <row r="17" spans="1:23" ht="15" customHeight="1">
      <c r="A17" s="251" t="s">
        <v>2644</v>
      </c>
      <c r="B17" s="251" t="s">
        <v>2645</v>
      </c>
      <c r="C17" s="252" t="s">
        <v>2646</v>
      </c>
      <c r="D17" s="253"/>
      <c r="E17" s="254" t="s">
        <v>2868</v>
      </c>
      <c r="F17" s="251" t="s">
        <v>2804</v>
      </c>
      <c r="G17" s="251" t="s">
        <v>2647</v>
      </c>
      <c r="H17" s="251" t="s">
        <v>24</v>
      </c>
      <c r="I17" s="251" t="s">
        <v>24</v>
      </c>
      <c r="J17" s="252" t="s">
        <v>24</v>
      </c>
      <c r="K17" s="82"/>
      <c r="L17" s="82"/>
      <c r="Q17" s="79">
        <v>16</v>
      </c>
      <c r="R17" s="80" t="s">
        <v>141</v>
      </c>
      <c r="S17" s="79" t="s">
        <v>152</v>
      </c>
      <c r="U17" s="79">
        <v>16</v>
      </c>
      <c r="V17" s="80" t="s">
        <v>112</v>
      </c>
      <c r="W17" s="79" t="s">
        <v>253</v>
      </c>
    </row>
    <row r="18" spans="1:23" ht="15" customHeight="1">
      <c r="A18" s="251" t="s">
        <v>2651</v>
      </c>
      <c r="B18" s="251" t="s">
        <v>2648</v>
      </c>
      <c r="C18" s="252" t="s">
        <v>2715</v>
      </c>
      <c r="D18" s="253"/>
      <c r="E18" s="254" t="s">
        <v>2869</v>
      </c>
      <c r="F18" s="251" t="s">
        <v>2649</v>
      </c>
      <c r="G18" s="251" t="s">
        <v>2650</v>
      </c>
      <c r="H18" s="251" t="s">
        <v>24</v>
      </c>
      <c r="I18" s="251" t="s">
        <v>24</v>
      </c>
      <c r="J18" s="252" t="s">
        <v>24</v>
      </c>
      <c r="K18" s="82"/>
      <c r="L18" s="82"/>
      <c r="Q18" s="79">
        <v>17</v>
      </c>
      <c r="R18" s="80" t="s">
        <v>142</v>
      </c>
      <c r="S18" s="79" t="s">
        <v>153</v>
      </c>
      <c r="U18" s="79">
        <v>17</v>
      </c>
      <c r="V18" s="80" t="s">
        <v>109</v>
      </c>
      <c r="W18" s="79" t="s">
        <v>254</v>
      </c>
    </row>
    <row r="19" spans="1:23" ht="15" customHeight="1">
      <c r="A19" s="251" t="s">
        <v>2815</v>
      </c>
      <c r="B19" s="251" t="s">
        <v>2816</v>
      </c>
      <c r="C19" s="252" t="s">
        <v>2817</v>
      </c>
      <c r="D19" s="252"/>
      <c r="E19" s="251" t="s">
        <v>2870</v>
      </c>
      <c r="F19" s="251" t="s">
        <v>2871</v>
      </c>
      <c r="G19" s="251" t="s">
        <v>2818</v>
      </c>
      <c r="H19" s="255" t="s">
        <v>24</v>
      </c>
      <c r="I19" s="251" t="s">
        <v>24</v>
      </c>
      <c r="J19" s="252" t="s">
        <v>24</v>
      </c>
      <c r="K19" s="82"/>
      <c r="L19" s="82"/>
      <c r="Q19" s="82"/>
      <c r="R19" s="82"/>
      <c r="S19" s="82"/>
      <c r="U19" s="79">
        <v>18</v>
      </c>
      <c r="V19" s="80" t="s">
        <v>346</v>
      </c>
      <c r="W19" s="79" t="s">
        <v>255</v>
      </c>
    </row>
    <row r="20" spans="1:23" ht="15" customHeight="1">
      <c r="A20" s="251" t="s">
        <v>33</v>
      </c>
      <c r="B20" s="251" t="s">
        <v>408</v>
      </c>
      <c r="C20" s="252" t="s">
        <v>34</v>
      </c>
      <c r="D20" s="253"/>
      <c r="E20" s="254" t="s">
        <v>2872</v>
      </c>
      <c r="F20" s="251" t="s">
        <v>24</v>
      </c>
      <c r="G20" s="251" t="s">
        <v>24</v>
      </c>
      <c r="H20" s="251" t="s">
        <v>24</v>
      </c>
      <c r="I20" s="251" t="s">
        <v>24</v>
      </c>
      <c r="J20" s="252" t="s">
        <v>24</v>
      </c>
      <c r="K20" s="82"/>
      <c r="L20" s="82"/>
      <c r="Q20" s="82"/>
      <c r="R20" s="82"/>
      <c r="S20" s="82"/>
      <c r="U20" s="79">
        <v>19</v>
      </c>
      <c r="V20" s="80" t="s">
        <v>113</v>
      </c>
      <c r="W20" s="79" t="s">
        <v>256</v>
      </c>
    </row>
    <row r="21" spans="1:23" ht="15" customHeight="1">
      <c r="A21" s="251" t="s">
        <v>2778</v>
      </c>
      <c r="B21" s="251" t="s">
        <v>2779</v>
      </c>
      <c r="C21" s="252" t="s">
        <v>2780</v>
      </c>
      <c r="D21" s="253"/>
      <c r="E21" s="254" t="s">
        <v>2873</v>
      </c>
      <c r="F21" s="251" t="s">
        <v>24</v>
      </c>
      <c r="G21" s="251" t="s">
        <v>2781</v>
      </c>
      <c r="H21" s="251" t="s">
        <v>24</v>
      </c>
      <c r="I21" s="251" t="s">
        <v>24</v>
      </c>
      <c r="J21" s="252" t="s">
        <v>24</v>
      </c>
      <c r="K21" s="82"/>
      <c r="L21" s="82"/>
      <c r="Q21" s="82"/>
      <c r="R21" s="82"/>
      <c r="S21" s="82"/>
      <c r="U21" s="79">
        <v>20</v>
      </c>
      <c r="V21" s="80" t="s">
        <v>108</v>
      </c>
      <c r="W21" s="79" t="s">
        <v>257</v>
      </c>
    </row>
    <row r="22" spans="1:23" ht="15" customHeight="1">
      <c r="A22" s="251" t="s">
        <v>593</v>
      </c>
      <c r="B22" s="251" t="s">
        <v>594</v>
      </c>
      <c r="C22" s="252" t="s">
        <v>2716</v>
      </c>
      <c r="D22" s="253"/>
      <c r="E22" s="254" t="s">
        <v>2874</v>
      </c>
      <c r="F22" s="251" t="s">
        <v>595</v>
      </c>
      <c r="G22" s="251" t="s">
        <v>596</v>
      </c>
      <c r="H22" s="251" t="s">
        <v>24</v>
      </c>
      <c r="I22" s="251" t="s">
        <v>24</v>
      </c>
      <c r="J22" s="252" t="s">
        <v>24</v>
      </c>
      <c r="K22" s="82"/>
      <c r="L22" s="82"/>
      <c r="Q22" s="82"/>
      <c r="R22" s="82"/>
      <c r="S22" s="82"/>
      <c r="U22" s="79">
        <v>21</v>
      </c>
      <c r="V22" s="80" t="s">
        <v>347</v>
      </c>
      <c r="W22" s="79" t="s">
        <v>258</v>
      </c>
    </row>
    <row r="23" spans="1:23" ht="15" customHeight="1">
      <c r="A23" s="251" t="s">
        <v>35</v>
      </c>
      <c r="B23" s="251" t="s">
        <v>410</v>
      </c>
      <c r="C23" s="252" t="s">
        <v>36</v>
      </c>
      <c r="D23" s="253"/>
      <c r="E23" s="254" t="s">
        <v>2875</v>
      </c>
      <c r="F23" s="251" t="s">
        <v>24</v>
      </c>
      <c r="G23" s="251" t="s">
        <v>544</v>
      </c>
      <c r="H23" s="251" t="s">
        <v>24</v>
      </c>
      <c r="I23" s="251" t="s">
        <v>24</v>
      </c>
      <c r="J23" s="252" t="s">
        <v>24</v>
      </c>
      <c r="K23" s="82"/>
      <c r="L23" s="82"/>
      <c r="Q23" s="82"/>
      <c r="R23" s="82"/>
      <c r="S23" s="82"/>
      <c r="U23" s="79">
        <v>22</v>
      </c>
      <c r="V23" s="80" t="s">
        <v>348</v>
      </c>
      <c r="W23" s="79" t="s">
        <v>259</v>
      </c>
    </row>
    <row r="24" spans="1:23" ht="15" customHeight="1">
      <c r="A24" s="251" t="s">
        <v>2876</v>
      </c>
      <c r="B24" s="251" t="s">
        <v>2877</v>
      </c>
      <c r="C24" s="252" t="s">
        <v>2878</v>
      </c>
      <c r="D24" s="253"/>
      <c r="E24" s="254" t="s">
        <v>2879</v>
      </c>
      <c r="F24" s="251" t="s">
        <v>2880</v>
      </c>
      <c r="G24" s="251" t="s">
        <v>2881</v>
      </c>
      <c r="H24" s="251" t="s">
        <v>24</v>
      </c>
      <c r="I24" s="251" t="s">
        <v>24</v>
      </c>
      <c r="J24" s="252" t="s">
        <v>24</v>
      </c>
      <c r="K24" s="82"/>
      <c r="L24" s="82"/>
      <c r="Q24" s="82"/>
      <c r="R24" s="82"/>
      <c r="S24" s="82"/>
      <c r="U24" s="79">
        <v>23</v>
      </c>
      <c r="V24" s="80" t="s">
        <v>212</v>
      </c>
      <c r="W24" s="79" t="s">
        <v>260</v>
      </c>
    </row>
    <row r="25" spans="1:23" ht="15" customHeight="1">
      <c r="A25" s="251" t="s">
        <v>37</v>
      </c>
      <c r="B25" s="251" t="s">
        <v>411</v>
      </c>
      <c r="C25" s="252" t="s">
        <v>38</v>
      </c>
      <c r="D25" s="253"/>
      <c r="E25" s="254" t="s">
        <v>2882</v>
      </c>
      <c r="F25" s="251" t="s">
        <v>545</v>
      </c>
      <c r="G25" s="251" t="s">
        <v>546</v>
      </c>
      <c r="H25" s="251" t="s">
        <v>24</v>
      </c>
      <c r="I25" s="251" t="s">
        <v>24</v>
      </c>
      <c r="J25" s="252" t="s">
        <v>24</v>
      </c>
      <c r="K25" s="82"/>
      <c r="L25" s="82"/>
      <c r="Q25" s="82"/>
      <c r="R25" s="82"/>
      <c r="S25" s="82"/>
      <c r="U25" s="79">
        <v>24</v>
      </c>
      <c r="V25" s="80" t="s">
        <v>114</v>
      </c>
      <c r="W25" s="79" t="s">
        <v>261</v>
      </c>
    </row>
    <row r="26" spans="1:23" ht="15" customHeight="1">
      <c r="A26" s="251" t="s">
        <v>2883</v>
      </c>
      <c r="B26" s="251" t="s">
        <v>2819</v>
      </c>
      <c r="C26" s="252" t="s">
        <v>2820</v>
      </c>
      <c r="D26" s="253"/>
      <c r="E26" s="254" t="s">
        <v>2884</v>
      </c>
      <c r="F26" s="251" t="s">
        <v>2821</v>
      </c>
      <c r="G26" s="251" t="s">
        <v>2822</v>
      </c>
      <c r="H26" s="251" t="s">
        <v>24</v>
      </c>
      <c r="I26" s="251" t="s">
        <v>24</v>
      </c>
      <c r="J26" s="252" t="s">
        <v>24</v>
      </c>
      <c r="K26" s="82"/>
      <c r="L26" s="82"/>
      <c r="Q26" s="82"/>
      <c r="R26" s="82"/>
      <c r="S26" s="82"/>
      <c r="U26" s="79">
        <v>25</v>
      </c>
      <c r="V26" s="80" t="s">
        <v>43</v>
      </c>
      <c r="W26" s="79" t="s">
        <v>262</v>
      </c>
    </row>
    <row r="27" spans="1:23" ht="15" customHeight="1">
      <c r="A27" s="251" t="s">
        <v>563</v>
      </c>
      <c r="B27" s="251" t="s">
        <v>564</v>
      </c>
      <c r="C27" s="252" t="s">
        <v>565</v>
      </c>
      <c r="D27" s="253"/>
      <c r="E27" s="254" t="s">
        <v>2885</v>
      </c>
      <c r="F27" s="251" t="s">
        <v>2805</v>
      </c>
      <c r="G27" s="251" t="s">
        <v>566</v>
      </c>
      <c r="H27" s="251" t="s">
        <v>24</v>
      </c>
      <c r="I27" s="251" t="s">
        <v>24</v>
      </c>
      <c r="J27" s="252" t="s">
        <v>24</v>
      </c>
      <c r="K27" s="82"/>
      <c r="L27" s="82"/>
      <c r="Q27" s="82"/>
      <c r="R27" s="82"/>
      <c r="S27" s="82"/>
      <c r="U27" s="79">
        <v>26</v>
      </c>
      <c r="V27" s="80" t="s">
        <v>53</v>
      </c>
      <c r="W27" s="79" t="s">
        <v>263</v>
      </c>
    </row>
    <row r="28" spans="1:23" ht="15" customHeight="1">
      <c r="A28" s="251" t="s">
        <v>40</v>
      </c>
      <c r="B28" s="251" t="s">
        <v>412</v>
      </c>
      <c r="C28" s="252" t="s">
        <v>41</v>
      </c>
      <c r="D28" s="253"/>
      <c r="E28" s="254" t="s">
        <v>2872</v>
      </c>
      <c r="F28" s="251" t="s">
        <v>42</v>
      </c>
      <c r="G28" s="251" t="s">
        <v>413</v>
      </c>
      <c r="H28" s="251" t="s">
        <v>24</v>
      </c>
      <c r="I28" s="251" t="s">
        <v>24</v>
      </c>
      <c r="J28" s="252" t="s">
        <v>24</v>
      </c>
      <c r="K28" s="82"/>
      <c r="L28" s="82"/>
      <c r="Q28" s="82"/>
      <c r="R28" s="82"/>
      <c r="S28" s="82"/>
      <c r="U28" s="79">
        <v>27</v>
      </c>
      <c r="V28" s="80" t="s">
        <v>213</v>
      </c>
      <c r="W28" s="79" t="s">
        <v>264</v>
      </c>
    </row>
    <row r="29" spans="1:23" ht="15" customHeight="1">
      <c r="A29" s="251" t="s">
        <v>2886</v>
      </c>
      <c r="B29" s="251" t="s">
        <v>2887</v>
      </c>
      <c r="C29" s="252" t="s">
        <v>2888</v>
      </c>
      <c r="D29" s="253"/>
      <c r="E29" s="254" t="s">
        <v>2860</v>
      </c>
      <c r="F29" s="251" t="s">
        <v>2889</v>
      </c>
      <c r="G29" s="251" t="s">
        <v>2890</v>
      </c>
      <c r="H29" s="251" t="s">
        <v>24</v>
      </c>
      <c r="I29" s="251" t="s">
        <v>24</v>
      </c>
      <c r="J29" s="252" t="s">
        <v>24</v>
      </c>
      <c r="K29" s="82"/>
      <c r="L29" s="82"/>
      <c r="Q29" s="82"/>
      <c r="R29" s="82"/>
      <c r="S29" s="82"/>
      <c r="U29" s="79">
        <v>28</v>
      </c>
      <c r="V29" s="80" t="s">
        <v>349</v>
      </c>
      <c r="W29" s="79" t="s">
        <v>265</v>
      </c>
    </row>
    <row r="30" spans="1:23" ht="15" customHeight="1">
      <c r="A30" s="251" t="s">
        <v>2891</v>
      </c>
      <c r="B30" s="251" t="s">
        <v>2892</v>
      </c>
      <c r="C30" s="252" t="s">
        <v>2893</v>
      </c>
      <c r="D30" s="253"/>
      <c r="E30" s="254" t="s">
        <v>2860</v>
      </c>
      <c r="F30" s="251" t="s">
        <v>2894</v>
      </c>
      <c r="G30" s="251" t="s">
        <v>2895</v>
      </c>
      <c r="H30" s="251" t="s">
        <v>24</v>
      </c>
      <c r="I30" s="251" t="s">
        <v>24</v>
      </c>
      <c r="J30" s="252" t="s">
        <v>24</v>
      </c>
      <c r="K30" s="82"/>
      <c r="L30" s="82"/>
      <c r="Q30" s="82"/>
      <c r="R30" s="212"/>
      <c r="S30" s="82"/>
      <c r="U30" s="79">
        <v>29</v>
      </c>
      <c r="V30" s="80" t="s">
        <v>214</v>
      </c>
      <c r="W30" s="79" t="s">
        <v>266</v>
      </c>
    </row>
    <row r="31" spans="1:23" ht="16.5" customHeight="1">
      <c r="A31" s="251" t="s">
        <v>2750</v>
      </c>
      <c r="B31" s="251" t="s">
        <v>2751</v>
      </c>
      <c r="C31" s="252" t="s">
        <v>2752</v>
      </c>
      <c r="D31" s="253"/>
      <c r="E31" s="254" t="s">
        <v>2755</v>
      </c>
      <c r="F31" s="251" t="s">
        <v>2753</v>
      </c>
      <c r="G31" s="251" t="s">
        <v>2754</v>
      </c>
      <c r="H31" s="251"/>
      <c r="I31" s="251" t="s">
        <v>24</v>
      </c>
      <c r="J31" s="252" t="s">
        <v>24</v>
      </c>
      <c r="K31" s="82"/>
      <c r="L31" s="82"/>
      <c r="Q31" s="82"/>
      <c r="R31" s="212"/>
      <c r="S31" s="82"/>
      <c r="U31" s="79">
        <v>30</v>
      </c>
      <c r="V31" s="80" t="s">
        <v>115</v>
      </c>
      <c r="W31" s="79" t="s">
        <v>267</v>
      </c>
    </row>
    <row r="32" spans="1:23" ht="15" customHeight="1">
      <c r="A32" s="251" t="s">
        <v>2896</v>
      </c>
      <c r="B32" s="251" t="s">
        <v>2897</v>
      </c>
      <c r="C32" s="252" t="s">
        <v>2898</v>
      </c>
      <c r="D32" s="253"/>
      <c r="E32" s="254" t="s">
        <v>2899</v>
      </c>
      <c r="F32" s="251" t="s">
        <v>2900</v>
      </c>
      <c r="G32" s="251" t="s">
        <v>2901</v>
      </c>
      <c r="H32" s="251"/>
      <c r="I32" s="251" t="s">
        <v>24</v>
      </c>
      <c r="J32" s="252" t="s">
        <v>24</v>
      </c>
      <c r="K32" s="82"/>
      <c r="L32" s="82"/>
      <c r="Q32" s="82"/>
      <c r="R32" s="212"/>
      <c r="S32" s="82"/>
      <c r="U32" s="79">
        <v>31</v>
      </c>
      <c r="V32" s="80" t="s">
        <v>106</v>
      </c>
      <c r="W32" s="79" t="s">
        <v>268</v>
      </c>
    </row>
    <row r="33" spans="1:23" ht="15" customHeight="1">
      <c r="A33" s="251" t="s">
        <v>2652</v>
      </c>
      <c r="B33" s="251" t="s">
        <v>2653</v>
      </c>
      <c r="C33" s="252" t="s">
        <v>2654</v>
      </c>
      <c r="D33" s="253"/>
      <c r="E33" s="254" t="s">
        <v>2902</v>
      </c>
      <c r="F33" s="251" t="s">
        <v>2655</v>
      </c>
      <c r="G33" s="251" t="s">
        <v>2656</v>
      </c>
      <c r="H33" s="251" t="s">
        <v>24</v>
      </c>
      <c r="I33" s="251" t="s">
        <v>24</v>
      </c>
      <c r="J33" s="252" t="s">
        <v>24</v>
      </c>
      <c r="K33" s="82"/>
      <c r="L33" s="82"/>
      <c r="Q33" s="82"/>
      <c r="R33" s="212"/>
      <c r="S33" s="82"/>
      <c r="U33" s="79">
        <v>32</v>
      </c>
      <c r="V33" s="80" t="s">
        <v>215</v>
      </c>
      <c r="W33" s="79" t="s">
        <v>269</v>
      </c>
    </row>
    <row r="34" spans="1:23" ht="15" customHeight="1">
      <c r="A34" s="251" t="s">
        <v>2903</v>
      </c>
      <c r="B34" s="251" t="s">
        <v>2904</v>
      </c>
      <c r="C34" s="252" t="s">
        <v>2905</v>
      </c>
      <c r="D34" s="253"/>
      <c r="E34" s="254" t="s">
        <v>2906</v>
      </c>
      <c r="F34" s="251" t="s">
        <v>2907</v>
      </c>
      <c r="G34" s="251" t="s">
        <v>2908</v>
      </c>
      <c r="H34" s="251" t="s">
        <v>24</v>
      </c>
      <c r="I34" s="251" t="s">
        <v>24</v>
      </c>
      <c r="J34" s="252" t="s">
        <v>24</v>
      </c>
      <c r="K34" s="82"/>
      <c r="L34" s="82"/>
      <c r="Q34" s="82"/>
      <c r="R34" s="212"/>
      <c r="S34" s="82"/>
      <c r="U34" s="79">
        <v>33</v>
      </c>
      <c r="V34" s="80" t="s">
        <v>216</v>
      </c>
      <c r="W34" s="79" t="s">
        <v>270</v>
      </c>
    </row>
    <row r="35" spans="1:23" ht="15" customHeight="1">
      <c r="A35" s="251" t="s">
        <v>23</v>
      </c>
      <c r="B35" s="251" t="s">
        <v>414</v>
      </c>
      <c r="C35" s="252" t="s">
        <v>79</v>
      </c>
      <c r="D35" s="253"/>
      <c r="E35" s="254" t="s">
        <v>2909</v>
      </c>
      <c r="F35" s="251" t="s">
        <v>45</v>
      </c>
      <c r="G35" s="251" t="s">
        <v>415</v>
      </c>
      <c r="H35" s="251" t="s">
        <v>24</v>
      </c>
      <c r="I35" s="251" t="s">
        <v>24</v>
      </c>
      <c r="J35" s="252" t="s">
        <v>24</v>
      </c>
      <c r="K35" s="82"/>
      <c r="L35" s="82"/>
      <c r="Q35" s="82"/>
      <c r="R35" s="212"/>
      <c r="S35" s="82"/>
      <c r="U35" s="79">
        <v>34</v>
      </c>
      <c r="V35" s="80" t="s">
        <v>350</v>
      </c>
      <c r="W35" s="79" t="s">
        <v>271</v>
      </c>
    </row>
    <row r="36" spans="1:23" ht="15" customHeight="1">
      <c r="A36" s="251" t="s">
        <v>2658</v>
      </c>
      <c r="B36" s="251" t="s">
        <v>416</v>
      </c>
      <c r="C36" s="252" t="s">
        <v>2659</v>
      </c>
      <c r="D36" s="253"/>
      <c r="E36" s="254" t="s">
        <v>2910</v>
      </c>
      <c r="F36" s="251" t="s">
        <v>567</v>
      </c>
      <c r="G36" s="251" t="s">
        <v>583</v>
      </c>
      <c r="H36" s="251" t="s">
        <v>24</v>
      </c>
      <c r="I36" s="251" t="s">
        <v>24</v>
      </c>
      <c r="J36" s="252" t="s">
        <v>24</v>
      </c>
      <c r="K36" s="82"/>
      <c r="L36" s="82"/>
      <c r="Q36" s="82"/>
      <c r="R36" s="212"/>
      <c r="S36" s="82"/>
      <c r="U36" s="79">
        <v>35</v>
      </c>
      <c r="V36" s="80" t="s">
        <v>351</v>
      </c>
      <c r="W36" s="79" t="s">
        <v>272</v>
      </c>
    </row>
    <row r="37" spans="1:23" ht="15" customHeight="1">
      <c r="A37" s="251" t="s">
        <v>2660</v>
      </c>
      <c r="B37" s="251" t="s">
        <v>2661</v>
      </c>
      <c r="C37" s="252" t="s">
        <v>2662</v>
      </c>
      <c r="D37" s="253"/>
      <c r="E37" s="254" t="s">
        <v>2911</v>
      </c>
      <c r="F37" s="251" t="s">
        <v>2663</v>
      </c>
      <c r="G37" s="251" t="s">
        <v>2782</v>
      </c>
      <c r="H37" s="251" t="s">
        <v>24</v>
      </c>
      <c r="I37" s="251" t="s">
        <v>24</v>
      </c>
      <c r="J37" s="252" t="s">
        <v>24</v>
      </c>
      <c r="K37" s="82"/>
      <c r="L37" s="82"/>
      <c r="Q37" s="82"/>
      <c r="R37" s="213"/>
      <c r="S37" s="82"/>
      <c r="U37" s="79">
        <v>36</v>
      </c>
      <c r="V37" s="80" t="s">
        <v>352</v>
      </c>
      <c r="W37" s="79" t="s">
        <v>273</v>
      </c>
    </row>
    <row r="38" spans="1:23" ht="15" customHeight="1">
      <c r="A38" s="251" t="s">
        <v>2664</v>
      </c>
      <c r="B38" s="251" t="s">
        <v>2665</v>
      </c>
      <c r="C38" s="252" t="s">
        <v>2666</v>
      </c>
      <c r="D38" s="253"/>
      <c r="E38" s="254" t="s">
        <v>2912</v>
      </c>
      <c r="F38" s="251" t="s">
        <v>2667</v>
      </c>
      <c r="G38" s="251" t="s">
        <v>2668</v>
      </c>
      <c r="H38" s="251" t="s">
        <v>24</v>
      </c>
      <c r="I38" s="251" t="s">
        <v>24</v>
      </c>
      <c r="J38" s="252" t="s">
        <v>24</v>
      </c>
      <c r="K38" s="82"/>
      <c r="L38" s="82"/>
      <c r="Q38" s="82"/>
      <c r="R38" s="213"/>
      <c r="S38" s="82"/>
      <c r="U38" s="79">
        <v>37</v>
      </c>
      <c r="V38" s="80" t="s">
        <v>353</v>
      </c>
      <c r="W38" s="79" t="s">
        <v>274</v>
      </c>
    </row>
    <row r="39" spans="1:23" ht="15" customHeight="1">
      <c r="A39" s="251" t="s">
        <v>2913</v>
      </c>
      <c r="B39" s="251" t="s">
        <v>2914</v>
      </c>
      <c r="C39" s="252" t="s">
        <v>2915</v>
      </c>
      <c r="D39" s="253"/>
      <c r="E39" s="254" t="s">
        <v>2916</v>
      </c>
      <c r="F39" s="251" t="s">
        <v>24</v>
      </c>
      <c r="G39" s="256" t="s">
        <v>2917</v>
      </c>
      <c r="H39" s="251" t="s">
        <v>24</v>
      </c>
      <c r="I39" s="251" t="s">
        <v>24</v>
      </c>
      <c r="J39" s="252" t="s">
        <v>24</v>
      </c>
      <c r="K39" s="82"/>
      <c r="L39" s="82"/>
      <c r="Q39" s="82"/>
      <c r="R39" s="213"/>
      <c r="S39" s="82"/>
      <c r="U39" s="79">
        <v>38</v>
      </c>
      <c r="V39" s="80" t="s">
        <v>354</v>
      </c>
      <c r="W39" s="79" t="s">
        <v>275</v>
      </c>
    </row>
    <row r="40" spans="1:23" ht="15" customHeight="1">
      <c r="A40" s="251" t="s">
        <v>2783</v>
      </c>
      <c r="B40" s="251" t="s">
        <v>2784</v>
      </c>
      <c r="C40" s="252" t="s">
        <v>2785</v>
      </c>
      <c r="D40" s="253"/>
      <c r="E40" s="254" t="s">
        <v>2918</v>
      </c>
      <c r="F40" s="251" t="s">
        <v>24</v>
      </c>
      <c r="G40" s="251" t="s">
        <v>2786</v>
      </c>
      <c r="H40" s="251" t="s">
        <v>24</v>
      </c>
      <c r="I40" s="251" t="s">
        <v>24</v>
      </c>
      <c r="J40" s="252" t="s">
        <v>24</v>
      </c>
      <c r="K40" s="82"/>
      <c r="L40" s="82"/>
      <c r="Q40" s="82"/>
      <c r="R40" s="213"/>
      <c r="S40" s="82"/>
      <c r="U40" s="79">
        <v>39</v>
      </c>
      <c r="V40" s="80" t="s">
        <v>355</v>
      </c>
      <c r="W40" s="79" t="s">
        <v>276</v>
      </c>
    </row>
    <row r="41" spans="1:23" ht="15" customHeight="1">
      <c r="A41" s="251" t="s">
        <v>547</v>
      </c>
      <c r="B41" s="251" t="s">
        <v>548</v>
      </c>
      <c r="C41" s="252" t="s">
        <v>549</v>
      </c>
      <c r="D41" s="253"/>
      <c r="E41" s="254" t="s">
        <v>2919</v>
      </c>
      <c r="F41" s="251" t="s">
        <v>550</v>
      </c>
      <c r="G41" s="251" t="s">
        <v>568</v>
      </c>
      <c r="H41" s="251" t="s">
        <v>24</v>
      </c>
      <c r="I41" s="251" t="s">
        <v>24</v>
      </c>
      <c r="J41" s="252" t="s">
        <v>24</v>
      </c>
      <c r="K41" s="82"/>
      <c r="L41" s="82"/>
      <c r="U41" s="79">
        <v>40</v>
      </c>
      <c r="V41" s="80" t="s">
        <v>356</v>
      </c>
      <c r="W41" s="79" t="s">
        <v>277</v>
      </c>
    </row>
    <row r="42" spans="1:23" ht="15" customHeight="1">
      <c r="A42" s="251" t="s">
        <v>46</v>
      </c>
      <c r="B42" s="251" t="s">
        <v>417</v>
      </c>
      <c r="C42" s="252" t="s">
        <v>47</v>
      </c>
      <c r="D42" s="253"/>
      <c r="E42" s="254" t="s">
        <v>2920</v>
      </c>
      <c r="F42" s="251" t="s">
        <v>24</v>
      </c>
      <c r="G42" s="251" t="s">
        <v>418</v>
      </c>
      <c r="H42" s="251" t="s">
        <v>24</v>
      </c>
      <c r="I42" s="251" t="s">
        <v>24</v>
      </c>
      <c r="J42" s="252" t="s">
        <v>24</v>
      </c>
      <c r="K42" s="82"/>
      <c r="L42" s="82"/>
      <c r="U42" s="79">
        <v>41</v>
      </c>
      <c r="V42" s="80" t="s">
        <v>26</v>
      </c>
      <c r="W42" s="79" t="s">
        <v>278</v>
      </c>
    </row>
    <row r="43" spans="1:23" ht="15" customHeight="1">
      <c r="A43" s="251" t="s">
        <v>48</v>
      </c>
      <c r="B43" s="251" t="s">
        <v>419</v>
      </c>
      <c r="C43" s="252" t="s">
        <v>49</v>
      </c>
      <c r="D43" s="253"/>
      <c r="E43" s="254" t="s">
        <v>2921</v>
      </c>
      <c r="F43" s="251" t="s">
        <v>24</v>
      </c>
      <c r="G43" s="251" t="s">
        <v>420</v>
      </c>
      <c r="H43" s="251" t="s">
        <v>24</v>
      </c>
      <c r="I43" s="251" t="s">
        <v>24</v>
      </c>
      <c r="J43" s="252" t="s">
        <v>24</v>
      </c>
      <c r="K43" s="82"/>
      <c r="L43" s="82"/>
      <c r="U43" s="79">
        <v>42</v>
      </c>
      <c r="V43" s="80" t="s">
        <v>217</v>
      </c>
      <c r="W43" s="79" t="s">
        <v>279</v>
      </c>
    </row>
    <row r="44" spans="1:23" ht="15" customHeight="1">
      <c r="A44" s="251" t="s">
        <v>2787</v>
      </c>
      <c r="B44" s="251" t="s">
        <v>2788</v>
      </c>
      <c r="C44" s="252" t="s">
        <v>2789</v>
      </c>
      <c r="D44" s="253"/>
      <c r="E44" s="254" t="s">
        <v>2790</v>
      </c>
      <c r="F44" s="251" t="s">
        <v>2791</v>
      </c>
      <c r="G44" s="251" t="s">
        <v>2792</v>
      </c>
      <c r="H44" s="251"/>
      <c r="I44" s="251" t="s">
        <v>24</v>
      </c>
      <c r="J44" s="252" t="s">
        <v>24</v>
      </c>
      <c r="K44" s="82"/>
      <c r="L44" s="82"/>
      <c r="U44" s="79">
        <v>43</v>
      </c>
      <c r="V44" s="80" t="s">
        <v>357</v>
      </c>
      <c r="W44" s="79" t="s">
        <v>280</v>
      </c>
    </row>
    <row r="45" spans="1:23" ht="15" customHeight="1">
      <c r="A45" s="251" t="s">
        <v>50</v>
      </c>
      <c r="B45" s="251" t="s">
        <v>421</v>
      </c>
      <c r="C45" s="252" t="s">
        <v>2756</v>
      </c>
      <c r="D45" s="253"/>
      <c r="E45" s="254" t="s">
        <v>2922</v>
      </c>
      <c r="F45" s="251" t="s">
        <v>2757</v>
      </c>
      <c r="G45" s="251" t="s">
        <v>585</v>
      </c>
      <c r="H45" s="251" t="s">
        <v>24</v>
      </c>
      <c r="I45" s="251" t="s">
        <v>24</v>
      </c>
      <c r="J45" s="252" t="s">
        <v>24</v>
      </c>
      <c r="K45" s="82"/>
      <c r="L45" s="82"/>
      <c r="U45" s="79">
        <v>44</v>
      </c>
      <c r="V45" s="80" t="s">
        <v>218</v>
      </c>
      <c r="W45" s="79" t="s">
        <v>281</v>
      </c>
    </row>
    <row r="46" spans="1:23" ht="15" customHeight="1">
      <c r="A46" s="251" t="s">
        <v>2669</v>
      </c>
      <c r="B46" s="251" t="s">
        <v>2670</v>
      </c>
      <c r="C46" s="252" t="s">
        <v>2717</v>
      </c>
      <c r="D46" s="253"/>
      <c r="E46" s="254" t="s">
        <v>2923</v>
      </c>
      <c r="F46" s="251" t="s">
        <v>2671</v>
      </c>
      <c r="G46" s="251" t="s">
        <v>2672</v>
      </c>
      <c r="H46" s="251" t="s">
        <v>24</v>
      </c>
      <c r="I46" s="251" t="s">
        <v>24</v>
      </c>
      <c r="J46" s="252" t="s">
        <v>24</v>
      </c>
      <c r="K46" s="82"/>
      <c r="L46" s="82"/>
      <c r="U46" s="79">
        <v>45</v>
      </c>
      <c r="V46" s="80" t="s">
        <v>107</v>
      </c>
      <c r="W46" s="79" t="s">
        <v>282</v>
      </c>
    </row>
    <row r="47" spans="1:23" ht="15" customHeight="1">
      <c r="A47" s="251" t="s">
        <v>2823</v>
      </c>
      <c r="B47" s="251" t="s">
        <v>2657</v>
      </c>
      <c r="C47" s="252" t="s">
        <v>2793</v>
      </c>
      <c r="D47" s="253"/>
      <c r="E47" s="254" t="s">
        <v>2924</v>
      </c>
      <c r="F47" s="251" t="s">
        <v>2794</v>
      </c>
      <c r="G47" s="251" t="s">
        <v>2743</v>
      </c>
      <c r="H47" s="251" t="s">
        <v>24</v>
      </c>
      <c r="I47" s="251" t="s">
        <v>24</v>
      </c>
      <c r="J47" s="252" t="s">
        <v>24</v>
      </c>
      <c r="K47" s="82"/>
      <c r="L47" s="82"/>
      <c r="U47" s="79">
        <v>46</v>
      </c>
      <c r="V47" s="80" t="s">
        <v>219</v>
      </c>
      <c r="W47" s="79" t="s">
        <v>283</v>
      </c>
    </row>
    <row r="48" spans="1:23" ht="15" customHeight="1">
      <c r="A48" s="251" t="s">
        <v>551</v>
      </c>
      <c r="B48" s="251" t="s">
        <v>552</v>
      </c>
      <c r="C48" s="252" t="s">
        <v>553</v>
      </c>
      <c r="D48" s="253"/>
      <c r="E48" s="254" t="s">
        <v>2919</v>
      </c>
      <c r="F48" s="251" t="s">
        <v>554</v>
      </c>
      <c r="G48" s="251" t="s">
        <v>555</v>
      </c>
      <c r="H48" s="251" t="s">
        <v>24</v>
      </c>
      <c r="I48" s="251" t="s">
        <v>24</v>
      </c>
      <c r="J48" s="252" t="s">
        <v>24</v>
      </c>
      <c r="K48" s="82"/>
      <c r="L48" s="82"/>
      <c r="U48" s="79">
        <v>47</v>
      </c>
      <c r="V48" s="80" t="s">
        <v>358</v>
      </c>
      <c r="W48" s="79" t="s">
        <v>284</v>
      </c>
    </row>
    <row r="49" spans="1:23" ht="15" customHeight="1">
      <c r="A49" s="251" t="s">
        <v>586</v>
      </c>
      <c r="B49" s="251" t="s">
        <v>587</v>
      </c>
      <c r="C49" s="252" t="s">
        <v>588</v>
      </c>
      <c r="D49" s="253"/>
      <c r="E49" s="254" t="s">
        <v>2925</v>
      </c>
      <c r="F49" s="251" t="s">
        <v>24</v>
      </c>
      <c r="G49" s="251" t="s">
        <v>589</v>
      </c>
      <c r="H49" s="251" t="s">
        <v>24</v>
      </c>
      <c r="I49" s="251" t="s">
        <v>24</v>
      </c>
      <c r="J49" s="252" t="s">
        <v>24</v>
      </c>
      <c r="K49" s="82"/>
      <c r="L49" s="82"/>
      <c r="U49" s="79">
        <v>48</v>
      </c>
      <c r="V49" s="80" t="s">
        <v>359</v>
      </c>
      <c r="W49" s="79" t="s">
        <v>285</v>
      </c>
    </row>
    <row r="50" spans="1:23" ht="15" customHeight="1">
      <c r="A50" s="251" t="s">
        <v>51</v>
      </c>
      <c r="B50" s="251" t="s">
        <v>422</v>
      </c>
      <c r="C50" s="252" t="s">
        <v>2824</v>
      </c>
      <c r="D50" s="253"/>
      <c r="E50" s="254" t="s">
        <v>2926</v>
      </c>
      <c r="F50" s="251" t="s">
        <v>2825</v>
      </c>
      <c r="G50" s="251" t="s">
        <v>2826</v>
      </c>
      <c r="H50" s="251" t="s">
        <v>24</v>
      </c>
      <c r="I50" s="251" t="s">
        <v>24</v>
      </c>
      <c r="J50" s="252" t="s">
        <v>24</v>
      </c>
      <c r="K50" s="82"/>
      <c r="L50" s="82"/>
      <c r="U50" s="79">
        <v>49</v>
      </c>
      <c r="V50" s="80" t="s">
        <v>360</v>
      </c>
      <c r="W50" s="79" t="s">
        <v>286</v>
      </c>
    </row>
    <row r="51" spans="1:23" ht="15" customHeight="1">
      <c r="A51" s="251" t="s">
        <v>2673</v>
      </c>
      <c r="B51" s="251" t="s">
        <v>2674</v>
      </c>
      <c r="C51" s="252" t="s">
        <v>2675</v>
      </c>
      <c r="D51" s="253"/>
      <c r="E51" s="254" t="s">
        <v>2927</v>
      </c>
      <c r="F51" s="251" t="s">
        <v>2758</v>
      </c>
      <c r="G51" s="251" t="s">
        <v>2676</v>
      </c>
      <c r="H51" s="251" t="s">
        <v>24</v>
      </c>
      <c r="I51" s="251" t="s">
        <v>24</v>
      </c>
      <c r="J51" s="252" t="s">
        <v>24</v>
      </c>
      <c r="K51" s="82"/>
      <c r="L51" s="82"/>
      <c r="U51" s="79">
        <v>50</v>
      </c>
      <c r="V51" s="80" t="s">
        <v>361</v>
      </c>
      <c r="W51" s="79" t="s">
        <v>287</v>
      </c>
    </row>
    <row r="52" spans="1:23" ht="15" customHeight="1">
      <c r="A52" s="251" t="s">
        <v>590</v>
      </c>
      <c r="B52" s="251" t="s">
        <v>409</v>
      </c>
      <c r="C52" s="252" t="s">
        <v>44</v>
      </c>
      <c r="D52" s="253"/>
      <c r="E52" s="254" t="s">
        <v>2928</v>
      </c>
      <c r="F52" s="251" t="s">
        <v>24</v>
      </c>
      <c r="G52" s="251" t="s">
        <v>2741</v>
      </c>
      <c r="H52" s="251" t="s">
        <v>24</v>
      </c>
      <c r="I52" s="251" t="s">
        <v>24</v>
      </c>
      <c r="J52" s="252" t="s">
        <v>24</v>
      </c>
      <c r="K52" s="82"/>
      <c r="L52" s="82"/>
      <c r="U52" s="79">
        <v>51</v>
      </c>
      <c r="V52" s="80" t="s">
        <v>220</v>
      </c>
      <c r="W52" s="79" t="s">
        <v>288</v>
      </c>
    </row>
    <row r="53" spans="1:23" ht="15" customHeight="1">
      <c r="A53" s="251" t="s">
        <v>590</v>
      </c>
      <c r="B53" s="251" t="s">
        <v>581</v>
      </c>
      <c r="C53" s="252" t="s">
        <v>2827</v>
      </c>
      <c r="D53" s="253"/>
      <c r="E53" s="254" t="s">
        <v>2929</v>
      </c>
      <c r="F53" s="251" t="s">
        <v>582</v>
      </c>
      <c r="G53" s="251" t="s">
        <v>2828</v>
      </c>
      <c r="H53" s="251" t="s">
        <v>24</v>
      </c>
      <c r="I53" s="251" t="s">
        <v>24</v>
      </c>
      <c r="J53" s="252" t="s">
        <v>24</v>
      </c>
      <c r="K53" s="82"/>
      <c r="L53" s="82"/>
      <c r="U53" s="79">
        <v>52</v>
      </c>
      <c r="V53" s="80" t="s">
        <v>362</v>
      </c>
      <c r="W53" s="79" t="s">
        <v>289</v>
      </c>
    </row>
    <row r="54" spans="1:23" ht="15" customHeight="1">
      <c r="A54" s="251" t="s">
        <v>2677</v>
      </c>
      <c r="B54" s="251" t="s">
        <v>2678</v>
      </c>
      <c r="C54" s="252" t="s">
        <v>2679</v>
      </c>
      <c r="D54" s="253"/>
      <c r="E54" s="254" t="s">
        <v>2930</v>
      </c>
      <c r="F54" s="251" t="s">
        <v>2680</v>
      </c>
      <c r="G54" s="251" t="s">
        <v>2681</v>
      </c>
      <c r="H54" s="251" t="s">
        <v>24</v>
      </c>
      <c r="I54" s="251" t="s">
        <v>24</v>
      </c>
      <c r="J54" s="252" t="s">
        <v>24</v>
      </c>
      <c r="K54" s="82"/>
      <c r="L54" s="82"/>
      <c r="U54" s="79">
        <v>53</v>
      </c>
      <c r="V54" s="80" t="s">
        <v>221</v>
      </c>
      <c r="W54" s="79" t="s">
        <v>290</v>
      </c>
    </row>
    <row r="55" spans="1:23" ht="15" customHeight="1">
      <c r="A55" s="251" t="s">
        <v>2795</v>
      </c>
      <c r="B55" s="251" t="s">
        <v>2796</v>
      </c>
      <c r="C55" s="252" t="s">
        <v>2797</v>
      </c>
      <c r="D55" s="253"/>
      <c r="E55" s="254" t="s">
        <v>2931</v>
      </c>
      <c r="F55" s="251" t="s">
        <v>2798</v>
      </c>
      <c r="G55" s="251" t="s">
        <v>2799</v>
      </c>
      <c r="H55" s="251" t="s">
        <v>24</v>
      </c>
      <c r="I55" s="251" t="s">
        <v>24</v>
      </c>
      <c r="J55" s="252" t="s">
        <v>24</v>
      </c>
      <c r="K55" s="82"/>
      <c r="L55" s="82"/>
      <c r="U55" s="79">
        <v>54</v>
      </c>
      <c r="V55" s="79" t="s">
        <v>125</v>
      </c>
      <c r="W55" s="79" t="s">
        <v>110</v>
      </c>
    </row>
    <row r="56" spans="1:23" ht="15" customHeight="1">
      <c r="A56" s="251" t="s">
        <v>2735</v>
      </c>
      <c r="B56" s="251" t="s">
        <v>2736</v>
      </c>
      <c r="C56" s="252" t="s">
        <v>2737</v>
      </c>
      <c r="D56" s="253"/>
      <c r="E56" s="254" t="s">
        <v>2932</v>
      </c>
      <c r="F56" s="251" t="s">
        <v>2738</v>
      </c>
      <c r="G56" s="251" t="s">
        <v>2739</v>
      </c>
      <c r="H56" s="251" t="s">
        <v>24</v>
      </c>
      <c r="I56" s="251" t="s">
        <v>24</v>
      </c>
      <c r="J56" s="252" t="s">
        <v>24</v>
      </c>
      <c r="K56" s="82"/>
      <c r="L56" s="82"/>
      <c r="U56" s="79">
        <v>55</v>
      </c>
      <c r="V56" s="79" t="s">
        <v>363</v>
      </c>
      <c r="W56" s="79" t="s">
        <v>144</v>
      </c>
    </row>
    <row r="57" spans="1:23" ht="15" customHeight="1">
      <c r="A57" s="251" t="s">
        <v>2933</v>
      </c>
      <c r="B57" s="251" t="s">
        <v>2934</v>
      </c>
      <c r="C57" s="252" t="s">
        <v>2935</v>
      </c>
      <c r="D57" s="253"/>
      <c r="E57" s="254" t="s">
        <v>2910</v>
      </c>
      <c r="F57" s="251" t="s">
        <v>2936</v>
      </c>
      <c r="G57" s="251" t="s">
        <v>2937</v>
      </c>
      <c r="H57" s="251" t="s">
        <v>24</v>
      </c>
      <c r="I57" s="251" t="s">
        <v>24</v>
      </c>
      <c r="J57" s="252" t="s">
        <v>24</v>
      </c>
      <c r="K57" s="82"/>
      <c r="L57" s="82"/>
      <c r="U57" s="79">
        <v>56</v>
      </c>
      <c r="V57" s="80" t="s">
        <v>116</v>
      </c>
      <c r="W57" s="79" t="s">
        <v>161</v>
      </c>
    </row>
    <row r="58" spans="1:23" ht="15" customHeight="1">
      <c r="A58" s="251" t="s">
        <v>2938</v>
      </c>
      <c r="B58" s="251" t="s">
        <v>2939</v>
      </c>
      <c r="C58" s="252" t="s">
        <v>2940</v>
      </c>
      <c r="D58" s="253"/>
      <c r="E58" s="254" t="s">
        <v>2941</v>
      </c>
      <c r="F58" s="251" t="s">
        <v>2942</v>
      </c>
      <c r="G58" s="251" t="s">
        <v>2943</v>
      </c>
      <c r="H58" s="251" t="s">
        <v>24</v>
      </c>
      <c r="I58" s="251" t="s">
        <v>24</v>
      </c>
      <c r="J58" s="252" t="s">
        <v>24</v>
      </c>
      <c r="K58" s="82"/>
      <c r="L58" s="82"/>
      <c r="U58" s="79">
        <v>57</v>
      </c>
      <c r="V58" s="80" t="s">
        <v>117</v>
      </c>
      <c r="W58" s="79" t="s">
        <v>162</v>
      </c>
    </row>
    <row r="59" spans="1:22" s="82" customFormat="1" ht="15" customHeight="1">
      <c r="A59" s="251" t="s">
        <v>569</v>
      </c>
      <c r="B59" s="251" t="s">
        <v>423</v>
      </c>
      <c r="C59" s="252" t="s">
        <v>52</v>
      </c>
      <c r="D59" s="253"/>
      <c r="E59" s="254" t="s">
        <v>2944</v>
      </c>
      <c r="F59" s="251" t="s">
        <v>2829</v>
      </c>
      <c r="G59" s="251" t="s">
        <v>2759</v>
      </c>
      <c r="H59" s="251" t="s">
        <v>24</v>
      </c>
      <c r="I59" s="251" t="s">
        <v>24</v>
      </c>
      <c r="J59" s="252" t="s">
        <v>24</v>
      </c>
      <c r="V59" s="81"/>
    </row>
    <row r="60" spans="1:23" ht="15" customHeight="1">
      <c r="A60" s="251" t="s">
        <v>2718</v>
      </c>
      <c r="B60" s="251" t="s">
        <v>2682</v>
      </c>
      <c r="C60" s="252" t="s">
        <v>2719</v>
      </c>
      <c r="D60" s="253"/>
      <c r="E60" s="254" t="s">
        <v>2945</v>
      </c>
      <c r="F60" s="251" t="s">
        <v>2720</v>
      </c>
      <c r="G60" s="251" t="s">
        <v>2683</v>
      </c>
      <c r="H60" s="251" t="s">
        <v>24</v>
      </c>
      <c r="I60" s="251" t="s">
        <v>24</v>
      </c>
      <c r="J60" s="252" t="s">
        <v>24</v>
      </c>
      <c r="K60" s="82"/>
      <c r="L60" s="82"/>
      <c r="U60" s="78"/>
      <c r="V60" s="84" t="s">
        <v>322</v>
      </c>
      <c r="W60" s="78" t="s">
        <v>324</v>
      </c>
    </row>
    <row r="61" spans="1:23" ht="15" customHeight="1">
      <c r="A61" s="251" t="s">
        <v>2721</v>
      </c>
      <c r="B61" s="251" t="s">
        <v>2722</v>
      </c>
      <c r="C61" s="252" t="s">
        <v>2723</v>
      </c>
      <c r="D61" s="253"/>
      <c r="E61" s="254" t="s">
        <v>2761</v>
      </c>
      <c r="F61" s="251" t="s">
        <v>2760</v>
      </c>
      <c r="G61" s="251" t="s">
        <v>2724</v>
      </c>
      <c r="H61" s="251"/>
      <c r="I61" s="251" t="s">
        <v>24</v>
      </c>
      <c r="J61" s="252" t="s">
        <v>24</v>
      </c>
      <c r="K61" s="82"/>
      <c r="L61" s="82"/>
      <c r="U61" s="79">
        <v>1</v>
      </c>
      <c r="V61" s="80" t="s">
        <v>127</v>
      </c>
      <c r="W61" s="79" t="s">
        <v>145</v>
      </c>
    </row>
    <row r="62" spans="1:23" ht="15" customHeight="1">
      <c r="A62" s="251" t="s">
        <v>54</v>
      </c>
      <c r="B62" s="251" t="s">
        <v>424</v>
      </c>
      <c r="C62" s="252" t="s">
        <v>2946</v>
      </c>
      <c r="D62" s="253"/>
      <c r="E62" s="254" t="s">
        <v>2947</v>
      </c>
      <c r="F62" s="251" t="s">
        <v>2948</v>
      </c>
      <c r="G62" s="251" t="s">
        <v>2806</v>
      </c>
      <c r="H62" s="251" t="s">
        <v>2949</v>
      </c>
      <c r="I62" s="251" t="s">
        <v>24</v>
      </c>
      <c r="J62" s="252" t="s">
        <v>24</v>
      </c>
      <c r="K62" s="82"/>
      <c r="L62" s="82"/>
      <c r="U62" s="79">
        <v>2</v>
      </c>
      <c r="V62" s="80" t="s">
        <v>118</v>
      </c>
      <c r="W62" s="79" t="s">
        <v>121</v>
      </c>
    </row>
    <row r="63" spans="1:23" ht="15" customHeight="1">
      <c r="A63" s="251" t="s">
        <v>55</v>
      </c>
      <c r="B63" s="251" t="s">
        <v>425</v>
      </c>
      <c r="C63" s="252" t="s">
        <v>56</v>
      </c>
      <c r="D63" s="253"/>
      <c r="E63" s="254" t="s">
        <v>2950</v>
      </c>
      <c r="F63" s="251" t="s">
        <v>570</v>
      </c>
      <c r="G63" s="251" t="s">
        <v>426</v>
      </c>
      <c r="H63" s="251" t="s">
        <v>2725</v>
      </c>
      <c r="I63" s="251" t="s">
        <v>24</v>
      </c>
      <c r="J63" s="252" t="s">
        <v>24</v>
      </c>
      <c r="K63" s="82"/>
      <c r="L63" s="82"/>
      <c r="U63" s="85">
        <v>3</v>
      </c>
      <c r="V63" s="80" t="s">
        <v>119</v>
      </c>
      <c r="W63" s="79" t="s">
        <v>163</v>
      </c>
    </row>
    <row r="64" spans="1:23" ht="15" customHeight="1">
      <c r="A64" s="251" t="s">
        <v>2762</v>
      </c>
      <c r="B64" s="251" t="s">
        <v>2763</v>
      </c>
      <c r="C64" s="252" t="s">
        <v>2764</v>
      </c>
      <c r="D64" s="253"/>
      <c r="E64" s="254" t="s">
        <v>2951</v>
      </c>
      <c r="F64" s="251" t="s">
        <v>2830</v>
      </c>
      <c r="G64" s="251" t="s">
        <v>2831</v>
      </c>
      <c r="H64" s="251"/>
      <c r="I64" s="251" t="s">
        <v>24</v>
      </c>
      <c r="J64" s="252" t="s">
        <v>24</v>
      </c>
      <c r="K64" s="82"/>
      <c r="L64" s="82"/>
      <c r="U64" s="79">
        <v>4</v>
      </c>
      <c r="V64" s="86" t="s">
        <v>120</v>
      </c>
      <c r="W64" s="79" t="s">
        <v>122</v>
      </c>
    </row>
    <row r="65" spans="1:23" ht="15" customHeight="1">
      <c r="A65" s="251" t="s">
        <v>80</v>
      </c>
      <c r="B65" s="251" t="s">
        <v>427</v>
      </c>
      <c r="C65" s="252" t="s">
        <v>81</v>
      </c>
      <c r="D65" s="253"/>
      <c r="E65" s="254" t="s">
        <v>2952</v>
      </c>
      <c r="F65" s="251" t="s">
        <v>82</v>
      </c>
      <c r="G65" s="251" t="s">
        <v>556</v>
      </c>
      <c r="H65" s="251" t="s">
        <v>24</v>
      </c>
      <c r="I65" s="251" t="s">
        <v>24</v>
      </c>
      <c r="J65" s="252" t="s">
        <v>24</v>
      </c>
      <c r="K65" s="82"/>
      <c r="L65" s="82"/>
      <c r="U65" s="79">
        <v>5</v>
      </c>
      <c r="V65" s="79" t="s">
        <v>390</v>
      </c>
      <c r="W65" s="79" t="s">
        <v>170</v>
      </c>
    </row>
    <row r="66" spans="1:23" ht="15" customHeight="1">
      <c r="A66" s="251" t="s">
        <v>571</v>
      </c>
      <c r="B66" s="251" t="s">
        <v>428</v>
      </c>
      <c r="C66" s="252" t="s">
        <v>603</v>
      </c>
      <c r="D66" s="253"/>
      <c r="E66" s="254" t="s">
        <v>2953</v>
      </c>
      <c r="F66" s="251" t="s">
        <v>572</v>
      </c>
      <c r="G66" s="251" t="s">
        <v>573</v>
      </c>
      <c r="H66" s="251" t="s">
        <v>2726</v>
      </c>
      <c r="I66" s="251" t="s">
        <v>24</v>
      </c>
      <c r="J66" s="252" t="s">
        <v>24</v>
      </c>
      <c r="K66" s="82"/>
      <c r="L66" s="82"/>
      <c r="U66" s="79">
        <v>6</v>
      </c>
      <c r="V66" s="79" t="s">
        <v>168</v>
      </c>
      <c r="W66" s="79" t="s">
        <v>323</v>
      </c>
    </row>
    <row r="67" spans="1:23" ht="15" customHeight="1">
      <c r="A67" s="251" t="s">
        <v>430</v>
      </c>
      <c r="B67" s="251" t="s">
        <v>429</v>
      </c>
      <c r="C67" s="252" t="s">
        <v>591</v>
      </c>
      <c r="D67" s="253"/>
      <c r="E67" s="254" t="s">
        <v>2860</v>
      </c>
      <c r="F67" s="251" t="s">
        <v>431</v>
      </c>
      <c r="G67" s="251" t="s">
        <v>574</v>
      </c>
      <c r="H67" s="251" t="s">
        <v>24</v>
      </c>
      <c r="I67" s="251" t="s">
        <v>24</v>
      </c>
      <c r="J67" s="252" t="s">
        <v>24</v>
      </c>
      <c r="K67" s="82"/>
      <c r="L67" s="82"/>
      <c r="U67" s="79">
        <v>7</v>
      </c>
      <c r="V67" s="79" t="s">
        <v>386</v>
      </c>
      <c r="W67" s="79" t="s">
        <v>333</v>
      </c>
    </row>
    <row r="68" spans="1:23" ht="15" customHeight="1">
      <c r="A68" s="251" t="s">
        <v>57</v>
      </c>
      <c r="B68" s="251" t="s">
        <v>432</v>
      </c>
      <c r="C68" s="252" t="s">
        <v>58</v>
      </c>
      <c r="D68" s="253"/>
      <c r="E68" s="254" t="s">
        <v>2954</v>
      </c>
      <c r="F68" s="251" t="s">
        <v>59</v>
      </c>
      <c r="G68" s="251" t="s">
        <v>433</v>
      </c>
      <c r="H68" s="251" t="s">
        <v>24</v>
      </c>
      <c r="I68" s="251" t="s">
        <v>24</v>
      </c>
      <c r="J68" s="252" t="s">
        <v>24</v>
      </c>
      <c r="K68" s="82"/>
      <c r="L68" s="82"/>
      <c r="U68" s="79">
        <v>8</v>
      </c>
      <c r="V68" s="79" t="s">
        <v>385</v>
      </c>
      <c r="W68" s="79" t="s">
        <v>325</v>
      </c>
    </row>
    <row r="69" spans="1:23" ht="15" customHeight="1">
      <c r="A69" s="251" t="s">
        <v>575</v>
      </c>
      <c r="B69" s="251" t="s">
        <v>576</v>
      </c>
      <c r="C69" s="252" t="s">
        <v>577</v>
      </c>
      <c r="D69" s="253"/>
      <c r="E69" s="254" t="s">
        <v>2955</v>
      </c>
      <c r="F69" s="251" t="s">
        <v>2800</v>
      </c>
      <c r="G69" s="251" t="s">
        <v>578</v>
      </c>
      <c r="H69" s="251" t="s">
        <v>24</v>
      </c>
      <c r="I69" s="251" t="s">
        <v>24</v>
      </c>
      <c r="J69" s="252" t="s">
        <v>24</v>
      </c>
      <c r="K69" s="82"/>
      <c r="L69" s="82"/>
      <c r="U69" s="79">
        <v>9</v>
      </c>
      <c r="V69" s="79" t="s">
        <v>387</v>
      </c>
      <c r="W69" s="79" t="s">
        <v>326</v>
      </c>
    </row>
    <row r="70" spans="1:23" ht="15" customHeight="1">
      <c r="A70" s="251" t="s">
        <v>2727</v>
      </c>
      <c r="B70" s="251" t="s">
        <v>2728</v>
      </c>
      <c r="C70" s="252" t="s">
        <v>2729</v>
      </c>
      <c r="D70" s="253"/>
      <c r="E70" s="254" t="s">
        <v>2956</v>
      </c>
      <c r="F70" s="251" t="s">
        <v>24</v>
      </c>
      <c r="G70" s="251" t="s">
        <v>2730</v>
      </c>
      <c r="H70" s="251" t="s">
        <v>24</v>
      </c>
      <c r="I70" s="251" t="s">
        <v>24</v>
      </c>
      <c r="J70" s="252" t="s">
        <v>24</v>
      </c>
      <c r="K70" s="82"/>
      <c r="L70" s="82"/>
      <c r="U70" s="79">
        <v>10</v>
      </c>
      <c r="V70" s="79" t="s">
        <v>388</v>
      </c>
      <c r="W70" s="79" t="s">
        <v>327</v>
      </c>
    </row>
    <row r="71" spans="1:23" ht="15" customHeight="1">
      <c r="A71" s="251" t="s">
        <v>2684</v>
      </c>
      <c r="B71" s="251" t="s">
        <v>2685</v>
      </c>
      <c r="C71" s="252" t="s">
        <v>2740</v>
      </c>
      <c r="D71" s="253"/>
      <c r="E71" s="254" t="s">
        <v>2957</v>
      </c>
      <c r="F71" s="251" t="s">
        <v>2686</v>
      </c>
      <c r="G71" s="251" t="s">
        <v>2687</v>
      </c>
      <c r="H71" s="251" t="s">
        <v>24</v>
      </c>
      <c r="I71" s="251" t="s">
        <v>24</v>
      </c>
      <c r="J71" s="252" t="s">
        <v>24</v>
      </c>
      <c r="K71" s="82"/>
      <c r="L71" s="82"/>
      <c r="U71" s="79">
        <v>11</v>
      </c>
      <c r="V71" s="79" t="s">
        <v>389</v>
      </c>
      <c r="W71" s="79" t="s">
        <v>328</v>
      </c>
    </row>
    <row r="72" spans="1:23" ht="15" customHeight="1">
      <c r="A72" s="251" t="s">
        <v>2742</v>
      </c>
      <c r="B72" s="251" t="s">
        <v>2688</v>
      </c>
      <c r="C72" s="252" t="s">
        <v>2689</v>
      </c>
      <c r="D72" s="253"/>
      <c r="E72" s="254" t="s">
        <v>2958</v>
      </c>
      <c r="F72" s="251" t="s">
        <v>2686</v>
      </c>
      <c r="G72" s="251" t="s">
        <v>2690</v>
      </c>
      <c r="H72" s="251" t="s">
        <v>2731</v>
      </c>
      <c r="I72" s="251" t="s">
        <v>2959</v>
      </c>
      <c r="J72" s="252" t="s">
        <v>24</v>
      </c>
      <c r="K72" s="82"/>
      <c r="L72" s="82"/>
      <c r="U72" s="79">
        <v>12</v>
      </c>
      <c r="V72" s="79" t="s">
        <v>375</v>
      </c>
      <c r="W72" s="79" t="s">
        <v>329</v>
      </c>
    </row>
    <row r="73" spans="1:23" ht="15" customHeight="1">
      <c r="A73" s="251" t="s">
        <v>2960</v>
      </c>
      <c r="B73" s="251" t="s">
        <v>2961</v>
      </c>
      <c r="C73" s="252" t="s">
        <v>2962</v>
      </c>
      <c r="D73" s="253"/>
      <c r="E73" s="254" t="s">
        <v>2963</v>
      </c>
      <c r="F73" s="251" t="s">
        <v>2964</v>
      </c>
      <c r="G73" s="251" t="s">
        <v>604</v>
      </c>
      <c r="H73" s="251" t="s">
        <v>24</v>
      </c>
      <c r="I73" s="251" t="s">
        <v>24</v>
      </c>
      <c r="J73" s="252" t="s">
        <v>24</v>
      </c>
      <c r="K73" s="82"/>
      <c r="L73" s="82"/>
      <c r="U73" s="79">
        <v>13</v>
      </c>
      <c r="V73" s="79" t="s">
        <v>376</v>
      </c>
      <c r="W73" s="79" t="s">
        <v>330</v>
      </c>
    </row>
    <row r="74" spans="1:23" ht="15" customHeight="1">
      <c r="A74" s="251" t="s">
        <v>60</v>
      </c>
      <c r="B74" s="251" t="s">
        <v>434</v>
      </c>
      <c r="C74" s="252" t="s">
        <v>61</v>
      </c>
      <c r="D74" s="253"/>
      <c r="E74" s="254" t="s">
        <v>2965</v>
      </c>
      <c r="F74" s="251" t="s">
        <v>2691</v>
      </c>
      <c r="G74" s="251" t="s">
        <v>604</v>
      </c>
      <c r="H74" s="251" t="s">
        <v>24</v>
      </c>
      <c r="I74" s="251" t="s">
        <v>24</v>
      </c>
      <c r="J74" s="252" t="s">
        <v>24</v>
      </c>
      <c r="K74" s="82"/>
      <c r="L74" s="82"/>
      <c r="U74" s="79">
        <v>14</v>
      </c>
      <c r="V74" s="79" t="s">
        <v>377</v>
      </c>
      <c r="W74" s="79" t="s">
        <v>331</v>
      </c>
    </row>
    <row r="75" spans="1:23" ht="15" customHeight="1">
      <c r="A75" s="251" t="s">
        <v>2966</v>
      </c>
      <c r="B75" s="251" t="s">
        <v>2967</v>
      </c>
      <c r="C75" s="252" t="s">
        <v>2968</v>
      </c>
      <c r="D75" s="253"/>
      <c r="E75" s="254" t="s">
        <v>2969</v>
      </c>
      <c r="F75" s="251" t="s">
        <v>2970</v>
      </c>
      <c r="G75" s="251" t="s">
        <v>2971</v>
      </c>
      <c r="H75" s="251" t="s">
        <v>24</v>
      </c>
      <c r="I75" s="251" t="s">
        <v>24</v>
      </c>
      <c r="J75" s="252" t="s">
        <v>24</v>
      </c>
      <c r="K75" s="82"/>
      <c r="L75" s="82"/>
      <c r="U75" s="79">
        <v>15</v>
      </c>
      <c r="V75" s="79" t="s">
        <v>378</v>
      </c>
      <c r="W75" s="79" t="s">
        <v>332</v>
      </c>
    </row>
    <row r="76" spans="1:10" s="82" customFormat="1" ht="15" customHeight="1">
      <c r="A76" s="251" t="s">
        <v>62</v>
      </c>
      <c r="B76" s="251" t="s">
        <v>435</v>
      </c>
      <c r="C76" s="252" t="s">
        <v>63</v>
      </c>
      <c r="D76" s="253"/>
      <c r="E76" s="254" t="s">
        <v>2972</v>
      </c>
      <c r="F76" s="251" t="s">
        <v>579</v>
      </c>
      <c r="G76" s="251" t="s">
        <v>2765</v>
      </c>
      <c r="H76" s="251" t="s">
        <v>24</v>
      </c>
      <c r="I76" s="251" t="s">
        <v>24</v>
      </c>
      <c r="J76" s="252" t="s">
        <v>24</v>
      </c>
    </row>
    <row r="77" spans="1:23" ht="15" customHeight="1">
      <c r="A77" s="251" t="s">
        <v>2766</v>
      </c>
      <c r="B77" s="251" t="s">
        <v>436</v>
      </c>
      <c r="C77" s="252" t="s">
        <v>64</v>
      </c>
      <c r="D77" s="253"/>
      <c r="E77" s="254" t="s">
        <v>2973</v>
      </c>
      <c r="F77" s="251" t="s">
        <v>24</v>
      </c>
      <c r="G77" s="251" t="s">
        <v>437</v>
      </c>
      <c r="H77" s="251" t="s">
        <v>24</v>
      </c>
      <c r="I77" s="251" t="s">
        <v>24</v>
      </c>
      <c r="J77" s="252" t="s">
        <v>24</v>
      </c>
      <c r="K77" s="82"/>
      <c r="L77" s="82"/>
      <c r="U77" s="78"/>
      <c r="V77" s="78" t="s">
        <v>335</v>
      </c>
      <c r="W77" s="78" t="s">
        <v>336</v>
      </c>
    </row>
    <row r="78" spans="1:23" ht="15" customHeight="1">
      <c r="A78" s="251" t="s">
        <v>65</v>
      </c>
      <c r="B78" s="251" t="s">
        <v>438</v>
      </c>
      <c r="C78" s="252" t="s">
        <v>66</v>
      </c>
      <c r="D78" s="253"/>
      <c r="E78" s="254" t="s">
        <v>2974</v>
      </c>
      <c r="F78" s="251" t="s">
        <v>24</v>
      </c>
      <c r="G78" s="251" t="s">
        <v>2692</v>
      </c>
      <c r="H78" s="251" t="s">
        <v>24</v>
      </c>
      <c r="I78" s="251" t="s">
        <v>24</v>
      </c>
      <c r="J78" s="252" t="s">
        <v>24</v>
      </c>
      <c r="K78" s="82"/>
      <c r="L78" s="82"/>
      <c r="U78" s="79">
        <v>1</v>
      </c>
      <c r="V78" s="79" t="s">
        <v>222</v>
      </c>
      <c r="W78" s="79" t="s">
        <v>307</v>
      </c>
    </row>
    <row r="79" spans="1:23" ht="15" customHeight="1">
      <c r="A79" s="251" t="s">
        <v>2693</v>
      </c>
      <c r="B79" s="251" t="s">
        <v>2694</v>
      </c>
      <c r="C79" s="252" t="s">
        <v>2767</v>
      </c>
      <c r="D79" s="253"/>
      <c r="E79" s="254" t="s">
        <v>2732</v>
      </c>
      <c r="F79" s="251" t="s">
        <v>2695</v>
      </c>
      <c r="G79" s="251" t="s">
        <v>2696</v>
      </c>
      <c r="H79" s="251"/>
      <c r="I79" s="251" t="s">
        <v>24</v>
      </c>
      <c r="J79" s="252" t="s">
        <v>24</v>
      </c>
      <c r="K79" s="82"/>
      <c r="L79" s="82"/>
      <c r="U79" s="79">
        <v>2</v>
      </c>
      <c r="V79" s="79" t="s">
        <v>223</v>
      </c>
      <c r="W79" s="79" t="s">
        <v>308</v>
      </c>
    </row>
    <row r="80" spans="1:23" ht="15" customHeight="1">
      <c r="A80" s="251" t="s">
        <v>2832</v>
      </c>
      <c r="B80" s="251" t="s">
        <v>2833</v>
      </c>
      <c r="C80" s="252" t="s">
        <v>2834</v>
      </c>
      <c r="D80" s="253"/>
      <c r="E80" s="254" t="s">
        <v>2975</v>
      </c>
      <c r="F80" s="251" t="s">
        <v>24</v>
      </c>
      <c r="G80" s="251" t="s">
        <v>2835</v>
      </c>
      <c r="H80" s="251" t="s">
        <v>24</v>
      </c>
      <c r="I80" s="251" t="s">
        <v>24</v>
      </c>
      <c r="J80" s="252" t="s">
        <v>24</v>
      </c>
      <c r="K80" s="82"/>
      <c r="L80" s="82"/>
      <c r="U80" s="79">
        <v>3</v>
      </c>
      <c r="V80" s="79" t="s">
        <v>224</v>
      </c>
      <c r="W80" s="79" t="s">
        <v>309</v>
      </c>
    </row>
    <row r="81" spans="1:23" ht="15" customHeight="1">
      <c r="A81" s="251" t="s">
        <v>2976</v>
      </c>
      <c r="B81" s="251" t="s">
        <v>439</v>
      </c>
      <c r="C81" s="252" t="s">
        <v>2697</v>
      </c>
      <c r="D81" s="253"/>
      <c r="E81" s="254" t="s">
        <v>2977</v>
      </c>
      <c r="F81" s="251" t="s">
        <v>2801</v>
      </c>
      <c r="G81" s="251" t="s">
        <v>557</v>
      </c>
      <c r="H81" s="251" t="s">
        <v>24</v>
      </c>
      <c r="I81" s="251" t="s">
        <v>24</v>
      </c>
      <c r="J81" s="252" t="s">
        <v>24</v>
      </c>
      <c r="K81" s="82"/>
      <c r="L81" s="82"/>
      <c r="U81" s="79">
        <v>4</v>
      </c>
      <c r="V81" s="79" t="s">
        <v>225</v>
      </c>
      <c r="W81" s="79" t="s">
        <v>310</v>
      </c>
    </row>
    <row r="82" spans="1:23" ht="15" customHeight="1">
      <c r="A82" s="251" t="s">
        <v>441</v>
      </c>
      <c r="B82" s="251" t="s">
        <v>2615</v>
      </c>
      <c r="C82" s="252" t="s">
        <v>2616</v>
      </c>
      <c r="D82" s="253"/>
      <c r="E82" s="254" t="s">
        <v>2978</v>
      </c>
      <c r="F82" s="251" t="s">
        <v>2801</v>
      </c>
      <c r="G82" s="251" t="s">
        <v>557</v>
      </c>
      <c r="H82" s="251" t="s">
        <v>2733</v>
      </c>
      <c r="I82" s="251" t="s">
        <v>24</v>
      </c>
      <c r="J82" s="252" t="s">
        <v>24</v>
      </c>
      <c r="K82" s="82"/>
      <c r="L82" s="82"/>
      <c r="U82" s="79">
        <v>5</v>
      </c>
      <c r="V82" s="79" t="s">
        <v>226</v>
      </c>
      <c r="W82" s="79" t="s">
        <v>311</v>
      </c>
    </row>
    <row r="83" spans="1:23" ht="15" customHeight="1">
      <c r="A83" s="251" t="s">
        <v>2698</v>
      </c>
      <c r="B83" s="251" t="s">
        <v>2699</v>
      </c>
      <c r="C83" s="252" t="s">
        <v>2700</v>
      </c>
      <c r="D83" s="253"/>
      <c r="E83" s="254" t="s">
        <v>2979</v>
      </c>
      <c r="F83" s="251" t="s">
        <v>24</v>
      </c>
      <c r="G83" s="251" t="s">
        <v>2701</v>
      </c>
      <c r="H83" s="251" t="s">
        <v>2731</v>
      </c>
      <c r="I83" s="251" t="s">
        <v>2734</v>
      </c>
      <c r="J83" s="252" t="s">
        <v>24</v>
      </c>
      <c r="K83" s="82"/>
      <c r="L83" s="82"/>
      <c r="U83" s="79">
        <v>7</v>
      </c>
      <c r="V83" s="79" t="s">
        <v>228</v>
      </c>
      <c r="W83" s="79" t="s">
        <v>312</v>
      </c>
    </row>
    <row r="84" spans="1:23" ht="15" customHeight="1">
      <c r="A84" s="222"/>
      <c r="B84" s="222"/>
      <c r="C84" s="225"/>
      <c r="D84" s="223"/>
      <c r="E84" s="232"/>
      <c r="F84" s="222"/>
      <c r="G84" s="222"/>
      <c r="H84" s="222"/>
      <c r="I84" s="222"/>
      <c r="J84" s="225"/>
      <c r="K84" s="82"/>
      <c r="L84" s="82"/>
      <c r="U84" s="79">
        <v>8</v>
      </c>
      <c r="V84" s="79" t="s">
        <v>229</v>
      </c>
      <c r="W84" s="79" t="s">
        <v>313</v>
      </c>
    </row>
    <row r="85" spans="1:23" ht="15" customHeight="1">
      <c r="A85" s="222"/>
      <c r="B85" s="222"/>
      <c r="C85" s="225"/>
      <c r="D85" s="223"/>
      <c r="E85" s="232"/>
      <c r="F85" s="222"/>
      <c r="G85" s="222"/>
      <c r="H85" s="222"/>
      <c r="I85" s="222"/>
      <c r="J85" s="225"/>
      <c r="K85" s="82"/>
      <c r="L85" s="82"/>
      <c r="U85" s="79">
        <v>9</v>
      </c>
      <c r="V85" s="79" t="s">
        <v>230</v>
      </c>
      <c r="W85" s="79" t="s">
        <v>314</v>
      </c>
    </row>
    <row r="86" spans="1:23" ht="15" customHeight="1">
      <c r="A86" s="228"/>
      <c r="B86" s="228"/>
      <c r="C86" s="228"/>
      <c r="D86" s="228"/>
      <c r="E86" s="228"/>
      <c r="F86" s="228"/>
      <c r="G86" s="229"/>
      <c r="H86" s="228"/>
      <c r="I86" s="228"/>
      <c r="J86" s="228"/>
      <c r="K86" s="216"/>
      <c r="L86" s="82"/>
      <c r="U86" s="79">
        <v>11</v>
      </c>
      <c r="V86" s="79" t="s">
        <v>232</v>
      </c>
      <c r="W86" s="79" t="s">
        <v>316</v>
      </c>
    </row>
    <row r="87" spans="1:23" ht="15" customHeight="1">
      <c r="A87" s="228"/>
      <c r="B87" s="228"/>
      <c r="C87" s="228"/>
      <c r="D87" s="228"/>
      <c r="E87" s="228"/>
      <c r="F87" s="228"/>
      <c r="G87" s="229"/>
      <c r="H87" s="228"/>
      <c r="I87" s="228"/>
      <c r="J87" s="228"/>
      <c r="K87" s="216"/>
      <c r="L87" s="82"/>
      <c r="U87" s="79">
        <v>12</v>
      </c>
      <c r="V87" s="79" t="s">
        <v>233</v>
      </c>
      <c r="W87" s="79" t="s">
        <v>306</v>
      </c>
    </row>
    <row r="88" spans="1:23" ht="15" customHeight="1">
      <c r="A88" s="228"/>
      <c r="B88" s="228"/>
      <c r="C88" s="228"/>
      <c r="D88" s="228"/>
      <c r="E88" s="228"/>
      <c r="F88" s="228"/>
      <c r="G88" s="229"/>
      <c r="H88" s="228"/>
      <c r="I88" s="228"/>
      <c r="J88" s="228"/>
      <c r="K88" s="216"/>
      <c r="U88" s="79">
        <v>13</v>
      </c>
      <c r="V88" s="79" t="s">
        <v>234</v>
      </c>
      <c r="W88" s="79" t="s">
        <v>320</v>
      </c>
    </row>
    <row r="89" spans="1:23" ht="15" customHeight="1">
      <c r="A89" s="228"/>
      <c r="B89" s="228"/>
      <c r="C89" s="228"/>
      <c r="D89" s="228"/>
      <c r="E89" s="228"/>
      <c r="F89" s="228"/>
      <c r="G89" s="229"/>
      <c r="H89" s="228"/>
      <c r="I89" s="228"/>
      <c r="J89" s="228"/>
      <c r="K89" s="216"/>
      <c r="U89" s="79">
        <v>14</v>
      </c>
      <c r="V89" s="79" t="s">
        <v>235</v>
      </c>
      <c r="W89" s="79" t="s">
        <v>319</v>
      </c>
    </row>
    <row r="90" spans="1:23" ht="15" customHeight="1">
      <c r="A90" s="228"/>
      <c r="B90" s="228"/>
      <c r="C90" s="228"/>
      <c r="D90" s="228"/>
      <c r="E90" s="228"/>
      <c r="F90" s="228"/>
      <c r="G90" s="229"/>
      <c r="H90" s="228"/>
      <c r="I90" s="228"/>
      <c r="J90" s="228"/>
      <c r="K90" s="216"/>
      <c r="U90" s="79">
        <v>15</v>
      </c>
      <c r="V90" s="79" t="s">
        <v>236</v>
      </c>
      <c r="W90" s="79" t="s">
        <v>317</v>
      </c>
    </row>
    <row r="91" spans="1:23" ht="15" customHeight="1">
      <c r="A91" s="228"/>
      <c r="B91" s="228"/>
      <c r="C91" s="228"/>
      <c r="D91" s="228"/>
      <c r="E91" s="228"/>
      <c r="F91" s="228"/>
      <c r="G91" s="229"/>
      <c r="H91" s="228"/>
      <c r="I91" s="228"/>
      <c r="J91" s="228"/>
      <c r="K91" s="216"/>
      <c r="U91" s="79">
        <v>16</v>
      </c>
      <c r="V91" s="79" t="s">
        <v>237</v>
      </c>
      <c r="W91" s="79" t="s">
        <v>318</v>
      </c>
    </row>
    <row r="92" spans="1:12" s="82" customFormat="1" ht="15" customHeight="1">
      <c r="A92" s="228"/>
      <c r="B92" s="228"/>
      <c r="C92" s="228"/>
      <c r="D92" s="228"/>
      <c r="E92" s="228"/>
      <c r="F92" s="228"/>
      <c r="G92" s="229"/>
      <c r="H92" s="228"/>
      <c r="I92" s="228"/>
      <c r="J92" s="228"/>
      <c r="K92" s="216"/>
      <c r="L92" s="83"/>
    </row>
    <row r="93" spans="1:23" ht="15" customHeight="1">
      <c r="A93" s="228"/>
      <c r="B93" s="228"/>
      <c r="C93" s="228"/>
      <c r="D93" s="228"/>
      <c r="E93" s="228"/>
      <c r="F93" s="228"/>
      <c r="G93" s="229"/>
      <c r="H93" s="228"/>
      <c r="I93" s="228"/>
      <c r="J93" s="228"/>
      <c r="K93" s="216"/>
      <c r="U93" s="78"/>
      <c r="V93" s="78" t="s">
        <v>337</v>
      </c>
      <c r="W93" s="78" t="s">
        <v>334</v>
      </c>
    </row>
    <row r="94" spans="21:23" ht="15" customHeight="1">
      <c r="U94" s="79">
        <v>17</v>
      </c>
      <c r="V94" s="79" t="s">
        <v>179</v>
      </c>
      <c r="W94" s="79" t="s">
        <v>147</v>
      </c>
    </row>
    <row r="95" spans="21:23" ht="15" customHeight="1">
      <c r="U95" s="79">
        <v>18</v>
      </c>
      <c r="V95" s="79" t="s">
        <v>180</v>
      </c>
      <c r="W95" s="79" t="s">
        <v>148</v>
      </c>
    </row>
    <row r="96" spans="21:23" ht="15" customHeight="1">
      <c r="U96" s="79">
        <v>19</v>
      </c>
      <c r="V96" s="79" t="s">
        <v>134</v>
      </c>
      <c r="W96" s="79" t="s">
        <v>164</v>
      </c>
    </row>
    <row r="97" spans="21:23" ht="15" customHeight="1">
      <c r="U97" s="79">
        <v>20</v>
      </c>
      <c r="V97" s="79" t="s">
        <v>135</v>
      </c>
      <c r="W97" s="79" t="s">
        <v>165</v>
      </c>
    </row>
    <row r="98" spans="21:23" ht="15" customHeight="1">
      <c r="U98" s="79">
        <v>21</v>
      </c>
      <c r="V98" s="79" t="s">
        <v>136</v>
      </c>
      <c r="W98" s="79" t="s">
        <v>166</v>
      </c>
    </row>
    <row r="99" spans="21:23" ht="15" customHeight="1">
      <c r="U99" s="79">
        <v>22</v>
      </c>
      <c r="V99" s="79" t="s">
        <v>137</v>
      </c>
      <c r="W99" s="79" t="s">
        <v>167</v>
      </c>
    </row>
    <row r="100" spans="21:23" ht="15" customHeight="1">
      <c r="U100" s="79">
        <v>23</v>
      </c>
      <c r="V100" s="88" t="s">
        <v>291</v>
      </c>
      <c r="W100" s="79" t="s">
        <v>298</v>
      </c>
    </row>
    <row r="101" spans="21:23" ht="15" customHeight="1">
      <c r="U101" s="79">
        <v>24</v>
      </c>
      <c r="V101" s="88" t="s">
        <v>292</v>
      </c>
      <c r="W101" s="79" t="s">
        <v>299</v>
      </c>
    </row>
    <row r="102" spans="21:23" ht="15" customHeight="1">
      <c r="U102" s="79">
        <v>25</v>
      </c>
      <c r="V102" s="88" t="s">
        <v>293</v>
      </c>
      <c r="W102" s="79" t="s">
        <v>300</v>
      </c>
    </row>
    <row r="103" spans="21:23" ht="15" customHeight="1">
      <c r="U103" s="79">
        <v>26</v>
      </c>
      <c r="V103" s="88" t="s">
        <v>294</v>
      </c>
      <c r="W103" s="79" t="s">
        <v>301</v>
      </c>
    </row>
    <row r="104" spans="21:23" ht="15" customHeight="1">
      <c r="U104" s="79">
        <v>27</v>
      </c>
      <c r="V104" s="88" t="s">
        <v>295</v>
      </c>
      <c r="W104" s="79" t="s">
        <v>302</v>
      </c>
    </row>
    <row r="105" spans="21:23" ht="15" customHeight="1">
      <c r="U105" s="79">
        <v>28</v>
      </c>
      <c r="V105" s="88" t="s">
        <v>296</v>
      </c>
      <c r="W105" s="79" t="s">
        <v>303</v>
      </c>
    </row>
    <row r="106" spans="21:23" ht="15" customHeight="1">
      <c r="U106" s="79">
        <v>29</v>
      </c>
      <c r="V106" s="88" t="s">
        <v>297</v>
      </c>
      <c r="W106" s="79" t="s">
        <v>304</v>
      </c>
    </row>
    <row r="107" spans="21:23" ht="15" customHeight="1">
      <c r="U107" s="79">
        <v>30</v>
      </c>
      <c r="V107" s="80" t="s">
        <v>139</v>
      </c>
      <c r="W107" s="79" t="s">
        <v>305</v>
      </c>
    </row>
    <row r="108" spans="21:23" ht="15" customHeight="1">
      <c r="U108" s="79">
        <v>31</v>
      </c>
      <c r="V108" s="80" t="s">
        <v>140</v>
      </c>
      <c r="W108" s="79" t="s">
        <v>151</v>
      </c>
    </row>
    <row r="109" spans="21:23" ht="15" customHeight="1">
      <c r="U109" s="79">
        <v>32</v>
      </c>
      <c r="V109" s="80" t="s">
        <v>141</v>
      </c>
      <c r="W109" s="79" t="s">
        <v>152</v>
      </c>
    </row>
    <row r="110" spans="21:23" ht="15" customHeight="1">
      <c r="U110" s="79">
        <v>33</v>
      </c>
      <c r="V110" s="80" t="s">
        <v>142</v>
      </c>
      <c r="W110" s="79" t="s">
        <v>153</v>
      </c>
    </row>
  </sheetData>
  <sheetProtection/>
  <autoFilter ref="A1:K92"/>
  <mergeCells count="7">
    <mergeCell ref="AG9:AG10"/>
    <mergeCell ref="Z9:Z10"/>
    <mergeCell ref="AA9:AA10"/>
    <mergeCell ref="AC9:AC10"/>
    <mergeCell ref="AD9:AD10"/>
    <mergeCell ref="AE9:AE10"/>
    <mergeCell ref="AF9:AF10"/>
  </mergeCells>
  <hyperlinks>
    <hyperlink ref="G39" r:id="rId1" display="kerekesj.tamas@yahoo.com"/>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tabColor rgb="FFFF0000"/>
  </sheetPr>
  <dimension ref="A1:J13"/>
  <sheetViews>
    <sheetView showGridLines="0" tabSelected="1" zoomScalePageLayoutView="0" workbookViewId="0" topLeftCell="A1">
      <selection activeCell="A3" sqref="A3:I3"/>
    </sheetView>
  </sheetViews>
  <sheetFormatPr defaultColWidth="9.140625" defaultRowHeight="15"/>
  <sheetData>
    <row r="1" spans="1:10" ht="30.75" customHeight="1">
      <c r="A1" s="257" t="s">
        <v>2839</v>
      </c>
      <c r="B1" s="258"/>
      <c r="C1" s="258"/>
      <c r="D1" s="258"/>
      <c r="E1" s="258"/>
      <c r="F1" s="258"/>
      <c r="G1" s="258"/>
      <c r="H1" s="258"/>
      <c r="I1" s="258"/>
      <c r="J1" s="59"/>
    </row>
    <row r="2" spans="1:10" ht="15">
      <c r="A2" s="60"/>
      <c r="B2" s="60"/>
      <c r="C2" s="60"/>
      <c r="D2" s="60"/>
      <c r="E2" s="60"/>
      <c r="F2" s="60"/>
      <c r="G2" s="60"/>
      <c r="H2" s="60"/>
      <c r="I2" s="60"/>
      <c r="J2" s="59"/>
    </row>
    <row r="3" spans="1:10" ht="18.75" customHeight="1">
      <c r="A3" s="259" t="s">
        <v>447</v>
      </c>
      <c r="B3" s="259"/>
      <c r="C3" s="259"/>
      <c r="D3" s="259"/>
      <c r="E3" s="259"/>
      <c r="F3" s="259"/>
      <c r="G3" s="259"/>
      <c r="H3" s="259"/>
      <c r="I3" s="259"/>
      <c r="J3" s="59"/>
    </row>
    <row r="4" spans="1:10" ht="16.5" customHeight="1">
      <c r="A4" s="260" t="s">
        <v>2606</v>
      </c>
      <c r="B4" s="260"/>
      <c r="C4" s="260"/>
      <c r="D4" s="260"/>
      <c r="E4" s="260"/>
      <c r="F4" s="260"/>
      <c r="G4" s="260"/>
      <c r="H4" s="260"/>
      <c r="I4" s="260"/>
      <c r="J4" s="59"/>
    </row>
    <row r="5" spans="1:10" ht="75.75" customHeight="1">
      <c r="A5" s="260" t="s">
        <v>537</v>
      </c>
      <c r="B5" s="260"/>
      <c r="C5" s="260"/>
      <c r="D5" s="260"/>
      <c r="E5" s="260"/>
      <c r="F5" s="260"/>
      <c r="G5" s="260"/>
      <c r="H5" s="260"/>
      <c r="I5" s="260"/>
      <c r="J5" s="59"/>
    </row>
    <row r="6" spans="1:10" ht="126.75" customHeight="1">
      <c r="A6" s="260" t="s">
        <v>536</v>
      </c>
      <c r="B6" s="260"/>
      <c r="C6" s="260"/>
      <c r="D6" s="260"/>
      <c r="E6" s="260"/>
      <c r="F6" s="260"/>
      <c r="G6" s="260"/>
      <c r="H6" s="260"/>
      <c r="I6" s="260"/>
      <c r="J6" s="59"/>
    </row>
    <row r="7" spans="1:10" ht="30" customHeight="1">
      <c r="A7" s="260" t="s">
        <v>2605</v>
      </c>
      <c r="B7" s="260"/>
      <c r="C7" s="260"/>
      <c r="D7" s="260"/>
      <c r="E7" s="260"/>
      <c r="F7" s="260"/>
      <c r="G7" s="260"/>
      <c r="H7" s="260"/>
      <c r="I7" s="260"/>
      <c r="J7" s="59"/>
    </row>
    <row r="13" ht="15">
      <c r="J13" s="1"/>
    </row>
  </sheetData>
  <sheetProtection/>
  <mergeCells count="6">
    <mergeCell ref="A1:I1"/>
    <mergeCell ref="A3:I3"/>
    <mergeCell ref="A4:I4"/>
    <mergeCell ref="A5:I5"/>
    <mergeCell ref="A6:I6"/>
    <mergeCell ref="A7:I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I20"/>
  <sheetViews>
    <sheetView zoomScalePageLayoutView="0" workbookViewId="0" topLeftCell="A1">
      <selection activeCell="B3" sqref="B3"/>
    </sheetView>
  </sheetViews>
  <sheetFormatPr defaultColWidth="9.140625" defaultRowHeight="15"/>
  <cols>
    <col min="1" max="1" width="26.421875" style="5" customWidth="1"/>
    <col min="2" max="2" width="29.8515625" style="5" customWidth="1"/>
    <col min="3" max="3" width="25.421875" style="5" customWidth="1"/>
    <col min="4" max="13" width="20.7109375" style="5" customWidth="1"/>
    <col min="14" max="16384" width="9.140625" style="5" customWidth="1"/>
  </cols>
  <sheetData>
    <row r="1" ht="15">
      <c r="A1" s="155" t="s">
        <v>460</v>
      </c>
    </row>
    <row r="2" ht="14.25" customHeight="1">
      <c r="C2" s="2" t="s">
        <v>538</v>
      </c>
    </row>
    <row r="3" spans="1:4" ht="15">
      <c r="A3" s="4" t="s">
        <v>448</v>
      </c>
      <c r="B3" s="77"/>
      <c r="C3" s="6"/>
      <c r="D3" s="7"/>
    </row>
    <row r="4" spans="1:6" ht="15">
      <c r="A4" s="4" t="s">
        <v>449</v>
      </c>
      <c r="B4" s="173">
        <f>IF(B3="","",VLOOKUP(B3,Kodtabla!A2:K90,3,FALSE))</f>
      </c>
      <c r="C4" s="4"/>
      <c r="D4" s="4"/>
      <c r="E4" s="9"/>
      <c r="F4" s="8"/>
    </row>
    <row r="5" spans="1:6" ht="15">
      <c r="A5" s="4" t="s">
        <v>535</v>
      </c>
      <c r="B5" s="174">
        <f>IF(B3="","",VLOOKUP(B3,Kodtabla!A2:K90,2,FALSE))</f>
      </c>
      <c r="C5" s="4"/>
      <c r="D5" s="4"/>
      <c r="E5" s="9"/>
      <c r="F5" s="10"/>
    </row>
    <row r="6" spans="1:6" ht="15">
      <c r="A6" s="4" t="s">
        <v>450</v>
      </c>
      <c r="B6" s="175">
        <f>IF(B3="","",VLOOKUP(B3,Kodtabla!A2:K90,5,FALSE))</f>
      </c>
      <c r="C6" s="13"/>
      <c r="D6" s="13"/>
      <c r="E6" s="14"/>
      <c r="F6" s="15"/>
    </row>
    <row r="7" spans="1:2" ht="15">
      <c r="A7" s="4" t="s">
        <v>77</v>
      </c>
      <c r="B7" s="175">
        <f>IF(B3="","",VLOOKUP(B3,Kodtabla!A2:K90,6,FALSE))</f>
      </c>
    </row>
    <row r="8" spans="1:3" ht="15">
      <c r="A8" s="4" t="s">
        <v>399</v>
      </c>
      <c r="B8" s="220">
        <f>IF(B3="","",VLOOKUP(B3,Kodtabla!A2:K90,7,FALSE))</f>
      </c>
      <c r="C8" s="165" t="s">
        <v>539</v>
      </c>
    </row>
    <row r="9" spans="1:2" ht="15">
      <c r="A9" s="4" t="s">
        <v>533</v>
      </c>
      <c r="B9" s="175">
        <f>IF(B3="","",VLOOKUP(B3,Kodtabla!A2:K90,8,FALSE))</f>
      </c>
    </row>
    <row r="10" spans="1:6" ht="15">
      <c r="A10" s="4" t="s">
        <v>534</v>
      </c>
      <c r="B10" s="175">
        <f>IF(B3="","",VLOOKUP(B3,Kodtabla!A2:K90,9,FALSE))</f>
      </c>
      <c r="C10" s="16"/>
      <c r="D10" s="16"/>
      <c r="E10" s="17"/>
      <c r="F10" s="18"/>
    </row>
    <row r="11" spans="1:6" ht="15">
      <c r="A11" s="4" t="s">
        <v>592</v>
      </c>
      <c r="B11" s="175">
        <f>IF(B3="","",VLOOKUP(B3,Kodtabla!A2:K90,10,FALSE))</f>
      </c>
      <c r="C11" s="16"/>
      <c r="D11" s="16"/>
      <c r="E11" s="16"/>
      <c r="F11" s="16"/>
    </row>
    <row r="12" spans="1:5" ht="15">
      <c r="A12" s="14" t="s">
        <v>2840</v>
      </c>
      <c r="B12" s="16"/>
      <c r="C12" s="16"/>
      <c r="D12" s="93"/>
      <c r="E12" s="156" t="s">
        <v>512</v>
      </c>
    </row>
    <row r="13" spans="1:6" ht="15">
      <c r="A13" s="14"/>
      <c r="B13" s="16"/>
      <c r="C13" s="16"/>
      <c r="D13" s="16"/>
      <c r="E13" s="17"/>
      <c r="F13" s="18"/>
    </row>
    <row r="14" spans="1:9" ht="15">
      <c r="A14" s="14" t="s">
        <v>459</v>
      </c>
      <c r="B14" s="16"/>
      <c r="C14" s="16"/>
      <c r="D14" s="16"/>
      <c r="E14" s="16"/>
      <c r="F14" s="16"/>
      <c r="G14" s="16"/>
      <c r="H14" s="16"/>
      <c r="I14" s="16"/>
    </row>
    <row r="15" spans="1:9" ht="15">
      <c r="A15" s="14"/>
      <c r="B15" s="16"/>
      <c r="C15" s="16"/>
      <c r="D15" s="16"/>
      <c r="E15" s="16"/>
      <c r="F15" s="16"/>
      <c r="G15" s="16"/>
      <c r="H15" s="16"/>
      <c r="I15" s="16"/>
    </row>
    <row r="16" spans="1:9" ht="15">
      <c r="A16" s="3" t="s">
        <v>451</v>
      </c>
      <c r="B16" s="3" t="s">
        <v>452</v>
      </c>
      <c r="C16" s="3" t="s">
        <v>453</v>
      </c>
      <c r="D16" s="3" t="s">
        <v>454</v>
      </c>
      <c r="E16" s="3" t="s">
        <v>455</v>
      </c>
      <c r="F16" s="3" t="s">
        <v>456</v>
      </c>
      <c r="G16" s="3" t="s">
        <v>457</v>
      </c>
      <c r="H16" s="3" t="s">
        <v>458</v>
      </c>
      <c r="I16" s="16"/>
    </row>
    <row r="17" spans="1:9" ht="32.25" customHeight="1">
      <c r="A17" s="64">
        <f>B6</f>
      </c>
      <c r="B17" s="63"/>
      <c r="C17" s="63"/>
      <c r="D17" s="63"/>
      <c r="E17" s="63"/>
      <c r="F17" s="63"/>
      <c r="G17" s="63"/>
      <c r="H17" s="63"/>
      <c r="I17" s="16"/>
    </row>
    <row r="18" spans="1:9" ht="32.25" customHeight="1">
      <c r="A18" s="64">
        <f>B9</f>
      </c>
      <c r="B18" s="63"/>
      <c r="C18" s="63"/>
      <c r="D18" s="63"/>
      <c r="E18" s="63"/>
      <c r="F18" s="63"/>
      <c r="G18" s="63"/>
      <c r="H18" s="63"/>
      <c r="I18" s="16"/>
    </row>
    <row r="19" spans="1:9" ht="32.25" customHeight="1">
      <c r="A19" s="64">
        <f>B10</f>
      </c>
      <c r="B19" s="166"/>
      <c r="C19" s="166"/>
      <c r="D19" s="166"/>
      <c r="E19" s="166"/>
      <c r="F19" s="166"/>
      <c r="G19" s="166"/>
      <c r="H19" s="166"/>
      <c r="I19" s="16"/>
    </row>
    <row r="20" spans="1:9" ht="15">
      <c r="A20" s="64">
        <f>B11</f>
      </c>
      <c r="B20" s="166"/>
      <c r="C20" s="166"/>
      <c r="D20" s="166"/>
      <c r="E20" s="166"/>
      <c r="F20" s="166"/>
      <c r="G20" s="166"/>
      <c r="H20" s="166"/>
      <c r="I20" s="16"/>
    </row>
  </sheetData>
  <sheetProtection password="D594" sheet="1"/>
  <dataValidations count="3">
    <dataValidation type="list" allowBlank="1" showInputMessage="1" showErrorMessage="1" prompt="Alegeţi forma de proprietate public sau privat" sqref="E10">
      <formula1>tulajdonforma</formula1>
    </dataValidation>
    <dataValidation type="list" allowBlank="1" showInputMessage="1" showErrorMessage="1" sqref="B3">
      <formula1>szakorvosok</formula1>
    </dataValidation>
    <dataValidation type="list" allowBlank="1" showInputMessage="1" showErrorMessage="1" sqref="D12">
      <formula1>szerzodes</formula1>
    </dataValidation>
  </dataValidations>
  <printOptions horizontalCentered="1"/>
  <pageMargins left="0.25" right="0.25" top="0.75" bottom="0.75" header="0.3" footer="0.3"/>
  <pageSetup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AL22"/>
  <sheetViews>
    <sheetView zoomScalePageLayoutView="0" workbookViewId="0" topLeftCell="A1">
      <pane xSplit="3" topLeftCell="W1" activePane="topRight" state="frozen"/>
      <selection pane="topLeft" activeCell="A1" sqref="A1"/>
      <selection pane="topRight" activeCell="D17" sqref="D17"/>
    </sheetView>
  </sheetViews>
  <sheetFormatPr defaultColWidth="9.140625" defaultRowHeight="15"/>
  <cols>
    <col min="1" max="1" width="12.421875" style="5" customWidth="1"/>
    <col min="2" max="2" width="13.57421875" style="5" customWidth="1"/>
    <col min="3" max="3" width="9.7109375" style="5" customWidth="1"/>
    <col min="4" max="4" width="11.140625" style="5" customWidth="1"/>
    <col min="5" max="5" width="10.421875" style="5" customWidth="1"/>
    <col min="6" max="7" width="9.7109375" style="5" customWidth="1"/>
    <col min="8" max="8" width="10.28125" style="5" customWidth="1"/>
    <col min="9" max="9" width="10.140625" style="5" customWidth="1"/>
    <col min="10" max="10" width="9.7109375" style="5" customWidth="1"/>
    <col min="11" max="11" width="11.8515625" style="5" customWidth="1"/>
    <col min="12" max="12" width="9.7109375" style="5" customWidth="1"/>
    <col min="13" max="13" width="10.28125" style="5" customWidth="1"/>
    <col min="14" max="14" width="11.00390625" style="5" customWidth="1"/>
    <col min="15" max="15" width="11.421875" style="5" customWidth="1"/>
    <col min="16" max="16" width="9.7109375" style="5" customWidth="1"/>
    <col min="17" max="17" width="11.7109375" style="5" customWidth="1"/>
    <col min="18" max="21" width="9.7109375" style="5" customWidth="1"/>
    <col min="22" max="22" width="11.7109375" style="5" customWidth="1"/>
    <col min="23" max="24" width="9.7109375" style="5" customWidth="1"/>
    <col min="25" max="25" width="12.28125" style="5" customWidth="1"/>
    <col min="26" max="27" width="9.7109375" style="5" customWidth="1"/>
    <col min="28" max="28" width="10.8515625" style="5" customWidth="1"/>
    <col min="29" max="31" width="9.7109375" style="5" customWidth="1"/>
    <col min="32" max="32" width="11.8515625" style="5" customWidth="1"/>
    <col min="33" max="33" width="11.7109375" style="5" customWidth="1"/>
    <col min="34" max="34" width="9.7109375" style="5" customWidth="1"/>
    <col min="35" max="35" width="11.421875" style="5" customWidth="1"/>
    <col min="36" max="38" width="9.7109375" style="5" customWidth="1"/>
    <col min="39" max="16384" width="9.140625" style="5" customWidth="1"/>
  </cols>
  <sheetData>
    <row r="1" ht="15">
      <c r="A1" s="155" t="s">
        <v>460</v>
      </c>
    </row>
    <row r="3" spans="1:6" ht="15">
      <c r="A3" s="4" t="s">
        <v>448</v>
      </c>
      <c r="B3" s="8"/>
      <c r="C3" s="14">
        <f>Program!B3</f>
        <v>0</v>
      </c>
      <c r="D3" s="8"/>
      <c r="E3" s="4"/>
      <c r="F3" s="8"/>
    </row>
    <row r="4" spans="1:6" ht="15">
      <c r="A4" s="4" t="s">
        <v>449</v>
      </c>
      <c r="B4" s="11"/>
      <c r="C4" s="19">
        <f>Program!B4</f>
      </c>
      <c r="D4" s="11"/>
      <c r="E4" s="4"/>
      <c r="F4" s="11"/>
    </row>
    <row r="5" spans="1:6" ht="15">
      <c r="A5" s="4" t="s">
        <v>535</v>
      </c>
      <c r="B5" s="12"/>
      <c r="C5" s="19">
        <f>Program!B5</f>
      </c>
      <c r="D5" s="12"/>
      <c r="E5" s="4"/>
      <c r="F5" s="12"/>
    </row>
    <row r="6" spans="1:6" ht="15">
      <c r="A6" s="4" t="s">
        <v>450</v>
      </c>
      <c r="B6" s="12"/>
      <c r="C6" s="19">
        <f>Program!B6</f>
      </c>
      <c r="D6" s="12"/>
      <c r="E6" s="4"/>
      <c r="F6" s="12"/>
    </row>
    <row r="7" spans="1:6" ht="15">
      <c r="A7" s="4" t="s">
        <v>77</v>
      </c>
      <c r="B7" s="10"/>
      <c r="C7" s="19">
        <f>Program!B7</f>
      </c>
      <c r="D7" s="10"/>
      <c r="E7" s="4"/>
      <c r="F7" s="10"/>
    </row>
    <row r="8" spans="1:5" ht="15">
      <c r="A8" s="4" t="s">
        <v>399</v>
      </c>
      <c r="C8" s="19">
        <f>Program!B8</f>
      </c>
      <c r="E8" s="4"/>
    </row>
    <row r="9" spans="1:6" ht="15">
      <c r="A9" s="4" t="s">
        <v>533</v>
      </c>
      <c r="B9" s="16"/>
      <c r="C9" s="19">
        <f>Program!B9</f>
      </c>
      <c r="D9" s="16"/>
      <c r="E9" s="4"/>
      <c r="F9" s="16"/>
    </row>
    <row r="10" spans="1:6" ht="15">
      <c r="A10" s="4" t="s">
        <v>534</v>
      </c>
      <c r="B10" s="8"/>
      <c r="C10" s="19">
        <f>Program!B10</f>
      </c>
      <c r="D10" s="8"/>
      <c r="E10" s="4"/>
      <c r="F10" s="8"/>
    </row>
    <row r="11" ht="15">
      <c r="C11" s="20"/>
    </row>
    <row r="12" spans="1:11" ht="15">
      <c r="A12" s="22" t="s">
        <v>532</v>
      </c>
      <c r="B12" s="23"/>
      <c r="C12" s="23"/>
      <c r="D12" s="23"/>
      <c r="E12" s="23"/>
      <c r="F12" s="23"/>
      <c r="G12" s="23"/>
      <c r="H12" s="24"/>
      <c r="I12" s="24"/>
      <c r="J12" s="24"/>
      <c r="K12" s="154"/>
    </row>
    <row r="13" spans="1:38" ht="14.25" customHeight="1">
      <c r="A13" s="22"/>
      <c r="B13" s="23"/>
      <c r="C13" s="23"/>
      <c r="D13" s="23"/>
      <c r="E13" s="23"/>
      <c r="F13" s="23"/>
      <c r="G13" s="23"/>
      <c r="H13" s="24"/>
      <c r="I13" s="24"/>
      <c r="J13" s="24"/>
      <c r="K13" s="154"/>
      <c r="AJ13" s="263" t="s">
        <v>510</v>
      </c>
      <c r="AK13" s="263"/>
      <c r="AL13" s="263"/>
    </row>
    <row r="14" spans="1:38" ht="55.5" customHeight="1">
      <c r="A14" s="261" t="s">
        <v>491</v>
      </c>
      <c r="B14" s="261"/>
      <c r="C14" s="152" t="s">
        <v>473</v>
      </c>
      <c r="D14" s="153" t="s">
        <v>238</v>
      </c>
      <c r="E14" s="153" t="s">
        <v>240</v>
      </c>
      <c r="F14" s="153" t="s">
        <v>497</v>
      </c>
      <c r="G14" s="153" t="s">
        <v>270</v>
      </c>
      <c r="H14" s="153" t="s">
        <v>498</v>
      </c>
      <c r="I14" s="153" t="s">
        <v>499</v>
      </c>
      <c r="J14" s="153" t="s">
        <v>242</v>
      </c>
      <c r="K14" s="153" t="s">
        <v>243</v>
      </c>
      <c r="L14" s="153" t="s">
        <v>500</v>
      </c>
      <c r="M14" s="153" t="s">
        <v>501</v>
      </c>
      <c r="N14" s="153" t="s">
        <v>249</v>
      </c>
      <c r="O14" s="153" t="s">
        <v>250</v>
      </c>
      <c r="P14" s="153" t="s">
        <v>254</v>
      </c>
      <c r="Q14" s="153" t="s">
        <v>253</v>
      </c>
      <c r="R14" s="153" t="s">
        <v>502</v>
      </c>
      <c r="S14" s="153" t="s">
        <v>503</v>
      </c>
      <c r="T14" s="153" t="s">
        <v>257</v>
      </c>
      <c r="U14" s="153" t="s">
        <v>259</v>
      </c>
      <c r="V14" s="153" t="s">
        <v>277</v>
      </c>
      <c r="W14" s="153" t="s">
        <v>278</v>
      </c>
      <c r="X14" s="153" t="s">
        <v>289</v>
      </c>
      <c r="Y14" s="153" t="s">
        <v>504</v>
      </c>
      <c r="Z14" s="153" t="s">
        <v>281</v>
      </c>
      <c r="AA14" s="153" t="s">
        <v>505</v>
      </c>
      <c r="AB14" s="153" t="s">
        <v>506</v>
      </c>
      <c r="AC14" s="153" t="s">
        <v>507</v>
      </c>
      <c r="AD14" s="153" t="s">
        <v>264</v>
      </c>
      <c r="AE14" s="153" t="s">
        <v>508</v>
      </c>
      <c r="AF14" s="153" t="s">
        <v>267</v>
      </c>
      <c r="AG14" s="153" t="s">
        <v>511</v>
      </c>
      <c r="AH14" s="153" t="s">
        <v>282</v>
      </c>
      <c r="AI14" s="153" t="s">
        <v>509</v>
      </c>
      <c r="AJ14" s="65"/>
      <c r="AK14" s="65"/>
      <c r="AL14" s="65"/>
    </row>
    <row r="15" spans="1:38" ht="15">
      <c r="A15" s="262" t="s">
        <v>473</v>
      </c>
      <c r="B15" s="21" t="s">
        <v>492</v>
      </c>
      <c r="C15" s="61">
        <f>SUM(D15:AL15)</f>
        <v>0</v>
      </c>
      <c r="D15" s="62">
        <f>D17+D18</f>
        <v>0</v>
      </c>
      <c r="E15" s="62">
        <f aca="true" t="shared" si="0" ref="E15:AL15">E17+E18</f>
        <v>0</v>
      </c>
      <c r="F15" s="62">
        <f t="shared" si="0"/>
        <v>0</v>
      </c>
      <c r="G15" s="62">
        <f t="shared" si="0"/>
        <v>0</v>
      </c>
      <c r="H15" s="62">
        <f t="shared" si="0"/>
        <v>0</v>
      </c>
      <c r="I15" s="62">
        <f t="shared" si="0"/>
        <v>0</v>
      </c>
      <c r="J15" s="62">
        <f t="shared" si="0"/>
        <v>0</v>
      </c>
      <c r="K15" s="62">
        <f t="shared" si="0"/>
        <v>0</v>
      </c>
      <c r="L15" s="62">
        <f t="shared" si="0"/>
        <v>0</v>
      </c>
      <c r="M15" s="62">
        <f t="shared" si="0"/>
        <v>0</v>
      </c>
      <c r="N15" s="62">
        <f t="shared" si="0"/>
        <v>0</v>
      </c>
      <c r="O15" s="62">
        <f t="shared" si="0"/>
        <v>0</v>
      </c>
      <c r="P15" s="62">
        <f t="shared" si="0"/>
        <v>0</v>
      </c>
      <c r="Q15" s="62">
        <f t="shared" si="0"/>
        <v>0</v>
      </c>
      <c r="R15" s="62">
        <f t="shared" si="0"/>
        <v>0</v>
      </c>
      <c r="S15" s="62">
        <f t="shared" si="0"/>
        <v>0</v>
      </c>
      <c r="T15" s="62">
        <f t="shared" si="0"/>
        <v>0</v>
      </c>
      <c r="U15" s="62">
        <f t="shared" si="0"/>
        <v>0</v>
      </c>
      <c r="V15" s="62">
        <f t="shared" si="0"/>
        <v>0</v>
      </c>
      <c r="W15" s="62">
        <f t="shared" si="0"/>
        <v>0</v>
      </c>
      <c r="X15" s="62">
        <f t="shared" si="0"/>
        <v>0</v>
      </c>
      <c r="Y15" s="62">
        <f t="shared" si="0"/>
        <v>0</v>
      </c>
      <c r="Z15" s="62">
        <f t="shared" si="0"/>
        <v>0</v>
      </c>
      <c r="AA15" s="62">
        <f t="shared" si="0"/>
        <v>0</v>
      </c>
      <c r="AB15" s="62">
        <f t="shared" si="0"/>
        <v>0</v>
      </c>
      <c r="AC15" s="62">
        <f t="shared" si="0"/>
        <v>0</v>
      </c>
      <c r="AD15" s="62">
        <f t="shared" si="0"/>
        <v>0</v>
      </c>
      <c r="AE15" s="62">
        <f t="shared" si="0"/>
        <v>0</v>
      </c>
      <c r="AF15" s="62">
        <f t="shared" si="0"/>
        <v>0</v>
      </c>
      <c r="AG15" s="62">
        <f t="shared" si="0"/>
        <v>0</v>
      </c>
      <c r="AH15" s="62">
        <f t="shared" si="0"/>
        <v>0</v>
      </c>
      <c r="AI15" s="62">
        <f t="shared" si="0"/>
        <v>0</v>
      </c>
      <c r="AJ15" s="62">
        <f t="shared" si="0"/>
        <v>0</v>
      </c>
      <c r="AK15" s="62">
        <f t="shared" si="0"/>
        <v>0</v>
      </c>
      <c r="AL15" s="62">
        <f t="shared" si="0"/>
        <v>0</v>
      </c>
    </row>
    <row r="16" spans="1:38" ht="15">
      <c r="A16" s="262"/>
      <c r="B16" s="21" t="s">
        <v>493</v>
      </c>
      <c r="C16" s="61">
        <f aca="true" t="shared" si="1" ref="C16:C22">SUM(D16:AL16)</f>
        <v>0</v>
      </c>
      <c r="D16" s="62">
        <f>D20+D21</f>
        <v>0</v>
      </c>
      <c r="E16" s="62">
        <f aca="true" t="shared" si="2" ref="E16:AL16">E20+E21</f>
        <v>0</v>
      </c>
      <c r="F16" s="62">
        <f t="shared" si="2"/>
        <v>0</v>
      </c>
      <c r="G16" s="62">
        <f t="shared" si="2"/>
        <v>0</v>
      </c>
      <c r="H16" s="62">
        <f t="shared" si="2"/>
        <v>0</v>
      </c>
      <c r="I16" s="62">
        <f t="shared" si="2"/>
        <v>0</v>
      </c>
      <c r="J16" s="62">
        <f t="shared" si="2"/>
        <v>0</v>
      </c>
      <c r="K16" s="62">
        <f t="shared" si="2"/>
        <v>0</v>
      </c>
      <c r="L16" s="62">
        <f t="shared" si="2"/>
        <v>0</v>
      </c>
      <c r="M16" s="62">
        <f t="shared" si="2"/>
        <v>0</v>
      </c>
      <c r="N16" s="62">
        <f t="shared" si="2"/>
        <v>0</v>
      </c>
      <c r="O16" s="62">
        <f t="shared" si="2"/>
        <v>0</v>
      </c>
      <c r="P16" s="62">
        <f t="shared" si="2"/>
        <v>0</v>
      </c>
      <c r="Q16" s="62">
        <f t="shared" si="2"/>
        <v>0</v>
      </c>
      <c r="R16" s="62">
        <f t="shared" si="2"/>
        <v>0</v>
      </c>
      <c r="S16" s="62">
        <f t="shared" si="2"/>
        <v>0</v>
      </c>
      <c r="T16" s="62">
        <f t="shared" si="2"/>
        <v>0</v>
      </c>
      <c r="U16" s="62">
        <f t="shared" si="2"/>
        <v>0</v>
      </c>
      <c r="V16" s="62">
        <f t="shared" si="2"/>
        <v>0</v>
      </c>
      <c r="W16" s="62">
        <f t="shared" si="2"/>
        <v>0</v>
      </c>
      <c r="X16" s="62">
        <f t="shared" si="2"/>
        <v>0</v>
      </c>
      <c r="Y16" s="62">
        <f t="shared" si="2"/>
        <v>0</v>
      </c>
      <c r="Z16" s="62">
        <f t="shared" si="2"/>
        <v>0</v>
      </c>
      <c r="AA16" s="62">
        <f t="shared" si="2"/>
        <v>0</v>
      </c>
      <c r="AB16" s="62">
        <f t="shared" si="2"/>
        <v>0</v>
      </c>
      <c r="AC16" s="62">
        <f t="shared" si="2"/>
        <v>0</v>
      </c>
      <c r="AD16" s="62">
        <f t="shared" si="2"/>
        <v>0</v>
      </c>
      <c r="AE16" s="62">
        <f t="shared" si="2"/>
        <v>0</v>
      </c>
      <c r="AF16" s="62">
        <f t="shared" si="2"/>
        <v>0</v>
      </c>
      <c r="AG16" s="62">
        <f t="shared" si="2"/>
        <v>0</v>
      </c>
      <c r="AH16" s="62">
        <f t="shared" si="2"/>
        <v>0</v>
      </c>
      <c r="AI16" s="62">
        <f t="shared" si="2"/>
        <v>0</v>
      </c>
      <c r="AJ16" s="62">
        <f t="shared" si="2"/>
        <v>0</v>
      </c>
      <c r="AK16" s="62">
        <f t="shared" si="2"/>
        <v>0</v>
      </c>
      <c r="AL16" s="62">
        <f t="shared" si="2"/>
        <v>0</v>
      </c>
    </row>
    <row r="17" spans="1:38" ht="29.25" customHeight="1">
      <c r="A17" s="262" t="s">
        <v>492</v>
      </c>
      <c r="B17" s="153" t="s">
        <v>494</v>
      </c>
      <c r="C17" s="61">
        <f t="shared" si="1"/>
        <v>0</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row>
    <row r="18" spans="1:38" ht="24">
      <c r="A18" s="262"/>
      <c r="B18" s="153" t="s">
        <v>495</v>
      </c>
      <c r="C18" s="61">
        <f t="shared" si="1"/>
        <v>0</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row>
    <row r="19" spans="1:38" ht="24">
      <c r="A19" s="262"/>
      <c r="B19" s="153" t="s">
        <v>496</v>
      </c>
      <c r="C19" s="61">
        <f t="shared" si="1"/>
        <v>0</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row>
    <row r="20" spans="1:38" ht="24">
      <c r="A20" s="262" t="s">
        <v>493</v>
      </c>
      <c r="B20" s="153" t="s">
        <v>494</v>
      </c>
      <c r="C20" s="61">
        <f t="shared" si="1"/>
        <v>0</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row>
    <row r="21" spans="1:38" ht="24">
      <c r="A21" s="262"/>
      <c r="B21" s="153" t="s">
        <v>495</v>
      </c>
      <c r="C21" s="61">
        <f t="shared" si="1"/>
        <v>0</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row>
    <row r="22" spans="1:38" ht="24">
      <c r="A22" s="262"/>
      <c r="B22" s="153" t="s">
        <v>496</v>
      </c>
      <c r="C22" s="61">
        <f t="shared" si="1"/>
        <v>0</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row>
  </sheetData>
  <sheetProtection password="D594" sheet="1"/>
  <mergeCells count="5">
    <mergeCell ref="A14:B14"/>
    <mergeCell ref="A15:A16"/>
    <mergeCell ref="A17:A19"/>
    <mergeCell ref="A20:A22"/>
    <mergeCell ref="AJ13:AL13"/>
  </mergeCells>
  <dataValidations count="2">
    <dataValidation errorStyle="warning" type="whole" operator="lessThanOrEqual" allowBlank="1" showInputMessage="1" showErrorMessage="1" promptTitle="Figyelem" prompt="Kisebb vagy egyenlő, mint a gyerekek száma összesen" error="Trebuie să fie egal sau mai mic cu nr. total copii" sqref="D19:AL19">
      <formula1>D18</formula1>
    </dataValidation>
    <dataValidation errorStyle="warning" allowBlank="1" showInputMessage="1" showErrorMessage="1" promptTitle="Figyelem" prompt="Kisebb vagy egyenlő, mint a gyerekek száma összesen" error="Să fie egal sau mai mic cu nr. total copii" sqref="D22:AL22"/>
  </dataValidations>
  <printOptions/>
  <pageMargins left="0.25" right="0.25" top="0.75" bottom="0.75" header="0.3" footer="0.3"/>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rgb="FFFFC000"/>
  </sheetPr>
  <dimension ref="A1:G19"/>
  <sheetViews>
    <sheetView zoomScalePageLayoutView="0" workbookViewId="0" topLeftCell="A4">
      <selection activeCell="C43" sqref="C43"/>
    </sheetView>
  </sheetViews>
  <sheetFormatPr defaultColWidth="9.140625" defaultRowHeight="15"/>
  <cols>
    <col min="1" max="7" width="15.7109375" style="0" customWidth="1"/>
  </cols>
  <sheetData>
    <row r="1" ht="15">
      <c r="A1" s="155" t="s">
        <v>460</v>
      </c>
    </row>
    <row r="2" ht="15">
      <c r="A2" s="5"/>
    </row>
    <row r="3" spans="1:3" ht="15">
      <c r="A3" s="4" t="s">
        <v>448</v>
      </c>
      <c r="C3" s="162">
        <f>Program!B3</f>
        <v>0</v>
      </c>
    </row>
    <row r="4" spans="1:3" ht="15">
      <c r="A4" s="4" t="s">
        <v>449</v>
      </c>
      <c r="C4" s="87">
        <f>Program!B4</f>
      </c>
    </row>
    <row r="5" spans="1:3" ht="15">
      <c r="A5" s="4" t="s">
        <v>535</v>
      </c>
      <c r="C5" s="87">
        <f>Program!B5</f>
      </c>
    </row>
    <row r="6" spans="1:3" ht="15">
      <c r="A6" s="4" t="s">
        <v>450</v>
      </c>
      <c r="C6" s="87">
        <f>Program!B6</f>
      </c>
    </row>
    <row r="7" spans="1:3" ht="15">
      <c r="A7" s="4" t="s">
        <v>77</v>
      </c>
      <c r="C7" s="87">
        <f>Program!B7</f>
      </c>
    </row>
    <row r="8" spans="1:3" ht="15">
      <c r="A8" s="4" t="s">
        <v>399</v>
      </c>
      <c r="C8" s="87">
        <f>Program!B8</f>
      </c>
    </row>
    <row r="9" spans="1:3" ht="15">
      <c r="A9" s="4" t="s">
        <v>533</v>
      </c>
      <c r="C9" s="87">
        <f>Program!B9</f>
      </c>
    </row>
    <row r="10" spans="1:3" ht="15">
      <c r="A10" s="4" t="s">
        <v>534</v>
      </c>
      <c r="C10" s="87">
        <f>Program!B10</f>
      </c>
    </row>
    <row r="12" spans="1:2" ht="15">
      <c r="A12" s="4" t="s">
        <v>523</v>
      </c>
      <c r="B12" s="157" t="s">
        <v>528</v>
      </c>
    </row>
    <row r="13" spans="1:7" ht="25.5">
      <c r="A13" s="158" t="s">
        <v>524</v>
      </c>
      <c r="B13" s="158" t="s">
        <v>514</v>
      </c>
      <c r="C13" s="158" t="s">
        <v>525</v>
      </c>
      <c r="D13" s="158" t="s">
        <v>515</v>
      </c>
      <c r="E13" s="158" t="s">
        <v>516</v>
      </c>
      <c r="F13" s="158" t="s">
        <v>513</v>
      </c>
      <c r="G13" s="158" t="s">
        <v>520</v>
      </c>
    </row>
    <row r="14" spans="1:7" ht="15">
      <c r="A14" s="159"/>
      <c r="B14" s="159"/>
      <c r="C14" s="159"/>
      <c r="D14" s="159"/>
      <c r="E14" s="159"/>
      <c r="F14" s="159"/>
      <c r="G14" s="159"/>
    </row>
    <row r="17" ht="15">
      <c r="A17" s="4" t="s">
        <v>521</v>
      </c>
    </row>
    <row r="18" spans="1:6" ht="25.5">
      <c r="A18" s="160" t="s">
        <v>526</v>
      </c>
      <c r="B18" s="160" t="s">
        <v>517</v>
      </c>
      <c r="C18" s="160" t="s">
        <v>527</v>
      </c>
      <c r="D18" s="160" t="s">
        <v>518</v>
      </c>
      <c r="E18" s="160" t="s">
        <v>519</v>
      </c>
      <c r="F18" s="160" t="s">
        <v>541</v>
      </c>
    </row>
    <row r="19" spans="1:6" ht="15">
      <c r="A19" s="161"/>
      <c r="B19" s="161"/>
      <c r="C19" s="161"/>
      <c r="D19" s="161"/>
      <c r="E19" s="161"/>
      <c r="F19" s="161"/>
    </row>
  </sheetData>
  <sheetProtection password="D594" sheet="1"/>
  <dataValidations count="2">
    <dataValidation errorStyle="information" type="custom" allowBlank="1" showInputMessage="1" showErrorMessage="1" promptTitle="Figyelem" prompt="X- el töltik ki ahol szükséges" error="X- el töltik ki ahol szükséges" sqref="A14:G14">
      <formula1>A14="x"</formula1>
    </dataValidation>
    <dataValidation errorStyle="information" type="whole" allowBlank="1" showInputMessage="1" showErrorMessage="1" promptTitle="Figyelem" prompt="egész számmal töltik ki" error="egész számmal töltik ki" sqref="A19:F19">
      <formula1>0</formula1>
      <formula2>999999999</formula2>
    </dataValidation>
  </dataValidation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AT184"/>
  <sheetViews>
    <sheetView zoomScalePageLayoutView="0" workbookViewId="0" topLeftCell="A1">
      <selection activeCell="C3" sqref="C3"/>
    </sheetView>
  </sheetViews>
  <sheetFormatPr defaultColWidth="9.140625" defaultRowHeight="15"/>
  <cols>
    <col min="1" max="1" width="21.28125" style="16" customWidth="1"/>
    <col min="2" max="2" width="11.140625" style="16" customWidth="1"/>
    <col min="3" max="3" width="9.57421875" style="16" customWidth="1"/>
    <col min="4" max="4" width="23.57421875" style="16" customWidth="1"/>
    <col min="5" max="5" width="24.57421875" style="16" customWidth="1"/>
    <col min="6" max="6" width="26.421875" style="16" customWidth="1"/>
    <col min="7" max="7" width="23.00390625" style="16" customWidth="1"/>
    <col min="8" max="8" width="13.7109375" style="16" customWidth="1"/>
    <col min="9" max="11" width="9.140625" style="200" customWidth="1"/>
    <col min="12" max="13" width="9.140625" style="192" customWidth="1"/>
    <col min="14" max="16" width="9.140625" style="16" customWidth="1"/>
    <col min="17" max="17" width="9.140625" style="16" hidden="1" customWidth="1"/>
    <col min="18" max="18" width="40.00390625" style="16" hidden="1" customWidth="1"/>
    <col min="19" max="19" width="5.140625" style="16" hidden="1" customWidth="1"/>
    <col min="20" max="38" width="9.140625" style="16" hidden="1" customWidth="1"/>
    <col min="39" max="39" width="9.140625" style="16" customWidth="1"/>
    <col min="40" max="16384" width="9.140625" style="16" customWidth="1"/>
  </cols>
  <sheetData>
    <row r="1" spans="1:2" ht="12.75">
      <c r="A1" s="4" t="s">
        <v>460</v>
      </c>
      <c r="B1" s="4"/>
    </row>
    <row r="3" spans="1:4" ht="12.75">
      <c r="A3" s="4" t="s">
        <v>448</v>
      </c>
      <c r="B3" s="4"/>
      <c r="C3" s="135">
        <f>Program!B3</f>
        <v>0</v>
      </c>
      <c r="D3" s="4"/>
    </row>
    <row r="4" spans="1:4" ht="12.75">
      <c r="A4" s="4" t="s">
        <v>449</v>
      </c>
      <c r="B4" s="4"/>
      <c r="C4" s="136">
        <f>Program!B4</f>
      </c>
      <c r="D4" s="4"/>
    </row>
    <row r="5" spans="1:4" ht="12.75">
      <c r="A5" s="4" t="s">
        <v>535</v>
      </c>
      <c r="B5" s="4"/>
      <c r="C5" s="136">
        <f>Program!B5</f>
      </c>
      <c r="D5" s="4"/>
    </row>
    <row r="6" spans="1:4" ht="12.75">
      <c r="A6" s="4" t="s">
        <v>450</v>
      </c>
      <c r="B6" s="4"/>
      <c r="C6" s="136">
        <f>Program!B6</f>
      </c>
      <c r="D6" s="4"/>
    </row>
    <row r="7" spans="1:4" ht="12.75">
      <c r="A7" s="4" t="s">
        <v>77</v>
      </c>
      <c r="B7" s="4"/>
      <c r="C7" s="136">
        <f>Program!B7</f>
      </c>
      <c r="D7" s="4"/>
    </row>
    <row r="8" spans="1:4" ht="12.75">
      <c r="A8" s="4" t="s">
        <v>399</v>
      </c>
      <c r="B8" s="4"/>
      <c r="C8" s="136">
        <f>Program!B8</f>
      </c>
      <c r="D8" s="4"/>
    </row>
    <row r="9" spans="1:4" ht="12.75">
      <c r="A9" s="4" t="s">
        <v>533</v>
      </c>
      <c r="B9" s="4"/>
      <c r="C9" s="136">
        <f>Program!B9</f>
      </c>
      <c r="D9" s="4"/>
    </row>
    <row r="10" spans="1:4" ht="12.75">
      <c r="A10" s="4" t="s">
        <v>534</v>
      </c>
      <c r="B10" s="4"/>
      <c r="C10" s="136">
        <f>Program!B10</f>
      </c>
      <c r="D10" s="4"/>
    </row>
    <row r="11" spans="1:4" ht="12.75">
      <c r="A11" s="4"/>
      <c r="B11" s="4"/>
      <c r="D11" s="4"/>
    </row>
    <row r="12" spans="1:11" ht="12.75">
      <c r="A12" s="4" t="s">
        <v>522</v>
      </c>
      <c r="B12" s="4"/>
      <c r="J12" s="201"/>
      <c r="K12" s="202"/>
    </row>
    <row r="13" spans="1:11" ht="15" customHeight="1">
      <c r="A13" s="277" t="s">
        <v>461</v>
      </c>
      <c r="B13" s="279" t="s">
        <v>2609</v>
      </c>
      <c r="C13" s="277" t="s">
        <v>2610</v>
      </c>
      <c r="D13" s="277" t="s">
        <v>531</v>
      </c>
      <c r="E13" s="277"/>
      <c r="F13" s="277"/>
      <c r="G13" s="277"/>
      <c r="H13" s="279" t="s">
        <v>462</v>
      </c>
      <c r="J13" s="203"/>
      <c r="K13" s="203"/>
    </row>
    <row r="14" spans="1:11" ht="24" customHeight="1">
      <c r="A14" s="277"/>
      <c r="B14" s="280"/>
      <c r="C14" s="277"/>
      <c r="D14" s="133" t="s">
        <v>143</v>
      </c>
      <c r="E14" s="133" t="s">
        <v>128</v>
      </c>
      <c r="F14" s="133" t="s">
        <v>463</v>
      </c>
      <c r="G14" s="133" t="s">
        <v>464</v>
      </c>
      <c r="H14" s="280"/>
      <c r="I14" s="204"/>
      <c r="J14" s="203"/>
      <c r="K14" s="203"/>
    </row>
    <row r="15" spans="1:11" ht="12.75">
      <c r="A15" s="104"/>
      <c r="B15" s="199"/>
      <c r="C15" s="137"/>
      <c r="D15" s="104"/>
      <c r="E15" s="104"/>
      <c r="F15" s="104"/>
      <c r="G15" s="104"/>
      <c r="H15" s="104"/>
      <c r="I15" s="205">
        <f ca="1">(TODAY()-B15)/365</f>
        <v>124.0986301369863</v>
      </c>
      <c r="J15" s="206" t="str">
        <f>IF(I15&lt;=25,"sub 25 ani",IF(I15&lt;35,"25-34 ani",IF(I15&lt;45,"35-44 ani",IF(I15&lt;55,"45-54 ani",IF(I15&lt;65,"55-64 ani",IF(I15&gt;=65,"peste 65 ani",0))))))</f>
        <v>peste 65 ani</v>
      </c>
      <c r="K15" s="206" t="str">
        <f>IF(C15="nő","femei","barbati")</f>
        <v>barbati</v>
      </c>
    </row>
    <row r="16" spans="1:11" ht="12.75">
      <c r="A16" s="104"/>
      <c r="B16" s="199"/>
      <c r="C16" s="137"/>
      <c r="D16" s="104"/>
      <c r="E16" s="104"/>
      <c r="F16" s="104"/>
      <c r="G16" s="104"/>
      <c r="H16" s="104"/>
      <c r="I16" s="205">
        <f aca="true" ca="1" t="shared" si="0" ref="I16:I54">(TODAY()-B16)/365</f>
        <v>124.0986301369863</v>
      </c>
      <c r="J16" s="206" t="str">
        <f>IF(I16&lt;=25,"sub 25 ani",IF(I16&lt;35,"25-34 ani",IF(I16&lt;45,"35-44 ani",IF(I16&lt;55,"45-54 ani",IF(I16&lt;65,"55-64 ani",IF(I16&gt;=65,"peste 65 ani",0))))))</f>
        <v>peste 65 ani</v>
      </c>
      <c r="K16" s="206" t="str">
        <f aca="true" t="shared" si="1" ref="K16:K54">IF(C16="nő","femei","barbati")</f>
        <v>barbati</v>
      </c>
    </row>
    <row r="17" spans="1:11" ht="12.75">
      <c r="A17" s="104"/>
      <c r="B17" s="199"/>
      <c r="C17" s="137"/>
      <c r="D17" s="104"/>
      <c r="E17" s="104"/>
      <c r="F17" s="104"/>
      <c r="G17" s="104"/>
      <c r="H17" s="104"/>
      <c r="I17" s="205">
        <f ca="1" t="shared" si="0"/>
        <v>124.0986301369863</v>
      </c>
      <c r="J17" s="206" t="str">
        <f>IF(I17&lt;=25,"sub 25 ani",IF(I17&lt;35,"25-34 ani",IF(I17&lt;45,"35-44 ani",IF(I17&lt;55,"45-54 ani",IF(I17&lt;65,"55-64 ani",IF(I17&gt;=65,"peste 65 ani",0))))))</f>
        <v>peste 65 ani</v>
      </c>
      <c r="K17" s="206" t="str">
        <f t="shared" si="1"/>
        <v>barbati</v>
      </c>
    </row>
    <row r="18" spans="1:11" ht="12.75">
      <c r="A18" s="104"/>
      <c r="B18" s="199"/>
      <c r="C18" s="137"/>
      <c r="D18" s="104"/>
      <c r="E18" s="104"/>
      <c r="F18" s="104"/>
      <c r="G18" s="104"/>
      <c r="H18" s="104"/>
      <c r="I18" s="205">
        <f ca="1" t="shared" si="0"/>
        <v>124.0986301369863</v>
      </c>
      <c r="J18" s="206" t="str">
        <f>IF(I18&lt;=25,"sub 25 ani",IF(I18&lt;35,"25-34 ani",IF(I18&lt;45,"35-44 ani",IF(I18&lt;55,"45-54 ani",IF(I18&lt;65,"55-64 ani",IF(I18&gt;=65,"peste 65 ani",0))))))</f>
        <v>peste 65 ani</v>
      </c>
      <c r="K18" s="206" t="str">
        <f t="shared" si="1"/>
        <v>barbati</v>
      </c>
    </row>
    <row r="19" spans="1:11" ht="12.75">
      <c r="A19" s="104"/>
      <c r="B19" s="199"/>
      <c r="C19" s="137"/>
      <c r="D19" s="104"/>
      <c r="E19" s="104"/>
      <c r="F19" s="104"/>
      <c r="G19" s="104"/>
      <c r="H19" s="104"/>
      <c r="I19" s="205">
        <f ca="1" t="shared" si="0"/>
        <v>124.0986301369863</v>
      </c>
      <c r="J19" s="206" t="str">
        <f aca="true" t="shared" si="2" ref="J19:J54">IF(I19&lt;=25,"sub 25 ani",IF(I19&lt;35,"25-34 ani",IF(I19&lt;45,"35-44 ani",IF(I19&lt;55,"45-54 ani",IF(I19&lt;65,"55-64 ani",IF(I19&gt;=65,"peste 65 ani",0))))))</f>
        <v>peste 65 ani</v>
      </c>
      <c r="K19" s="206" t="str">
        <f t="shared" si="1"/>
        <v>barbati</v>
      </c>
    </row>
    <row r="20" spans="1:11" ht="12.75">
      <c r="A20" s="104"/>
      <c r="B20" s="199"/>
      <c r="C20" s="137"/>
      <c r="D20" s="104"/>
      <c r="E20" s="104"/>
      <c r="F20" s="104"/>
      <c r="G20" s="104"/>
      <c r="H20" s="104"/>
      <c r="I20" s="205">
        <f ca="1" t="shared" si="0"/>
        <v>124.0986301369863</v>
      </c>
      <c r="J20" s="206" t="str">
        <f t="shared" si="2"/>
        <v>peste 65 ani</v>
      </c>
      <c r="K20" s="206" t="str">
        <f t="shared" si="1"/>
        <v>barbati</v>
      </c>
    </row>
    <row r="21" spans="1:11" ht="12.75">
      <c r="A21" s="104"/>
      <c r="B21" s="199"/>
      <c r="C21" s="137"/>
      <c r="D21" s="104"/>
      <c r="E21" s="104"/>
      <c r="F21" s="104"/>
      <c r="G21" s="104"/>
      <c r="H21" s="104"/>
      <c r="I21" s="205">
        <f ca="1" t="shared" si="0"/>
        <v>124.0986301369863</v>
      </c>
      <c r="J21" s="206" t="str">
        <f t="shared" si="2"/>
        <v>peste 65 ani</v>
      </c>
      <c r="K21" s="206" t="str">
        <f t="shared" si="1"/>
        <v>barbati</v>
      </c>
    </row>
    <row r="22" spans="1:11" ht="12.75">
      <c r="A22" s="104"/>
      <c r="B22" s="199"/>
      <c r="C22" s="137"/>
      <c r="D22" s="104"/>
      <c r="E22" s="104"/>
      <c r="F22" s="104"/>
      <c r="G22" s="104"/>
      <c r="H22" s="104"/>
      <c r="I22" s="205">
        <f ca="1" t="shared" si="0"/>
        <v>124.0986301369863</v>
      </c>
      <c r="J22" s="206" t="str">
        <f>IF(I22&lt;=25,"sub 25 ani",IF(I22&lt;35,"25-34 ani",IF(I22&lt;45,"35-44 ani",IF(I22&lt;55,"45-54 ani",IF(I22&lt;65,"55-64 ani",IF(I22&gt;=65,"peste 65 ani",0))))))</f>
        <v>peste 65 ani</v>
      </c>
      <c r="K22" s="206" t="str">
        <f t="shared" si="1"/>
        <v>barbati</v>
      </c>
    </row>
    <row r="23" spans="1:11" ht="12.75">
      <c r="A23" s="104"/>
      <c r="B23" s="199"/>
      <c r="C23" s="137"/>
      <c r="D23" s="104"/>
      <c r="E23" s="104"/>
      <c r="F23" s="104"/>
      <c r="G23" s="104"/>
      <c r="H23" s="104"/>
      <c r="I23" s="205">
        <f ca="1" t="shared" si="0"/>
        <v>124.0986301369863</v>
      </c>
      <c r="J23" s="206" t="str">
        <f t="shared" si="2"/>
        <v>peste 65 ani</v>
      </c>
      <c r="K23" s="206" t="str">
        <f t="shared" si="1"/>
        <v>barbati</v>
      </c>
    </row>
    <row r="24" spans="1:11" ht="12.75">
      <c r="A24" s="104"/>
      <c r="B24" s="199"/>
      <c r="C24" s="137"/>
      <c r="D24" s="104"/>
      <c r="E24" s="104"/>
      <c r="F24" s="104"/>
      <c r="G24" s="104"/>
      <c r="H24" s="104"/>
      <c r="I24" s="205">
        <f ca="1" t="shared" si="0"/>
        <v>124.0986301369863</v>
      </c>
      <c r="J24" s="206" t="str">
        <f t="shared" si="2"/>
        <v>peste 65 ani</v>
      </c>
      <c r="K24" s="206" t="str">
        <f t="shared" si="1"/>
        <v>barbati</v>
      </c>
    </row>
    <row r="25" spans="1:11" ht="12.75">
      <c r="A25" s="104"/>
      <c r="B25" s="199"/>
      <c r="C25" s="137"/>
      <c r="D25" s="104"/>
      <c r="E25" s="104"/>
      <c r="F25" s="104"/>
      <c r="G25" s="104"/>
      <c r="H25" s="104"/>
      <c r="I25" s="205">
        <f ca="1" t="shared" si="0"/>
        <v>124.0986301369863</v>
      </c>
      <c r="J25" s="206" t="str">
        <f t="shared" si="2"/>
        <v>peste 65 ani</v>
      </c>
      <c r="K25" s="206" t="str">
        <f t="shared" si="1"/>
        <v>barbati</v>
      </c>
    </row>
    <row r="26" spans="1:11" ht="12.75">
      <c r="A26" s="104"/>
      <c r="B26" s="199"/>
      <c r="C26" s="137"/>
      <c r="D26" s="104"/>
      <c r="E26" s="104"/>
      <c r="F26" s="104"/>
      <c r="G26" s="104"/>
      <c r="H26" s="104"/>
      <c r="I26" s="205">
        <f ca="1" t="shared" si="0"/>
        <v>124.0986301369863</v>
      </c>
      <c r="J26" s="206" t="str">
        <f t="shared" si="2"/>
        <v>peste 65 ani</v>
      </c>
      <c r="K26" s="206" t="str">
        <f t="shared" si="1"/>
        <v>barbati</v>
      </c>
    </row>
    <row r="27" spans="1:11" ht="12.75">
      <c r="A27" s="104"/>
      <c r="B27" s="199"/>
      <c r="C27" s="137"/>
      <c r="D27" s="104"/>
      <c r="E27" s="104"/>
      <c r="F27" s="104"/>
      <c r="G27" s="104"/>
      <c r="H27" s="104"/>
      <c r="I27" s="205">
        <f ca="1" t="shared" si="0"/>
        <v>124.0986301369863</v>
      </c>
      <c r="J27" s="206" t="str">
        <f t="shared" si="2"/>
        <v>peste 65 ani</v>
      </c>
      <c r="K27" s="206" t="str">
        <f t="shared" si="1"/>
        <v>barbati</v>
      </c>
    </row>
    <row r="28" spans="1:11" ht="12.75">
      <c r="A28" s="104"/>
      <c r="B28" s="199"/>
      <c r="C28" s="137"/>
      <c r="D28" s="104"/>
      <c r="E28" s="104"/>
      <c r="F28" s="104"/>
      <c r="G28" s="104"/>
      <c r="H28" s="104"/>
      <c r="I28" s="205">
        <f ca="1" t="shared" si="0"/>
        <v>124.0986301369863</v>
      </c>
      <c r="J28" s="206" t="str">
        <f t="shared" si="2"/>
        <v>peste 65 ani</v>
      </c>
      <c r="K28" s="206" t="str">
        <f t="shared" si="1"/>
        <v>barbati</v>
      </c>
    </row>
    <row r="29" spans="1:11" ht="12.75">
      <c r="A29" s="104"/>
      <c r="B29" s="199"/>
      <c r="C29" s="137"/>
      <c r="D29" s="104"/>
      <c r="E29" s="104"/>
      <c r="F29" s="104"/>
      <c r="G29" s="104"/>
      <c r="H29" s="104"/>
      <c r="I29" s="205">
        <f ca="1" t="shared" si="0"/>
        <v>124.0986301369863</v>
      </c>
      <c r="J29" s="206" t="str">
        <f t="shared" si="2"/>
        <v>peste 65 ani</v>
      </c>
      <c r="K29" s="206" t="str">
        <f t="shared" si="1"/>
        <v>barbati</v>
      </c>
    </row>
    <row r="30" spans="1:11" ht="12.75">
      <c r="A30" s="104"/>
      <c r="B30" s="199"/>
      <c r="C30" s="137"/>
      <c r="D30" s="104"/>
      <c r="E30" s="104"/>
      <c r="F30" s="104"/>
      <c r="G30" s="104"/>
      <c r="H30" s="104"/>
      <c r="I30" s="205">
        <f ca="1" t="shared" si="0"/>
        <v>124.0986301369863</v>
      </c>
      <c r="J30" s="206" t="str">
        <f t="shared" si="2"/>
        <v>peste 65 ani</v>
      </c>
      <c r="K30" s="206" t="str">
        <f t="shared" si="1"/>
        <v>barbati</v>
      </c>
    </row>
    <row r="31" spans="1:11" ht="12.75">
      <c r="A31" s="104"/>
      <c r="B31" s="199"/>
      <c r="C31" s="137"/>
      <c r="D31" s="104"/>
      <c r="E31" s="104"/>
      <c r="F31" s="104"/>
      <c r="G31" s="104"/>
      <c r="H31" s="104"/>
      <c r="I31" s="205">
        <f ca="1" t="shared" si="0"/>
        <v>124.0986301369863</v>
      </c>
      <c r="J31" s="206" t="str">
        <f t="shared" si="2"/>
        <v>peste 65 ani</v>
      </c>
      <c r="K31" s="206" t="str">
        <f t="shared" si="1"/>
        <v>barbati</v>
      </c>
    </row>
    <row r="32" spans="1:11" ht="12.75">
      <c r="A32" s="104"/>
      <c r="B32" s="199"/>
      <c r="C32" s="137"/>
      <c r="D32" s="104"/>
      <c r="E32" s="104"/>
      <c r="F32" s="104"/>
      <c r="G32" s="104"/>
      <c r="H32" s="104"/>
      <c r="I32" s="205">
        <f ca="1" t="shared" si="0"/>
        <v>124.0986301369863</v>
      </c>
      <c r="J32" s="206" t="str">
        <f t="shared" si="2"/>
        <v>peste 65 ani</v>
      </c>
      <c r="K32" s="206" t="str">
        <f t="shared" si="1"/>
        <v>barbati</v>
      </c>
    </row>
    <row r="33" spans="1:11" ht="12.75">
      <c r="A33" s="104"/>
      <c r="B33" s="199"/>
      <c r="C33" s="137"/>
      <c r="D33" s="104"/>
      <c r="E33" s="104"/>
      <c r="F33" s="104"/>
      <c r="G33" s="104"/>
      <c r="H33" s="104"/>
      <c r="I33" s="205">
        <f ca="1" t="shared" si="0"/>
        <v>124.0986301369863</v>
      </c>
      <c r="J33" s="206" t="str">
        <f t="shared" si="2"/>
        <v>peste 65 ani</v>
      </c>
      <c r="K33" s="206" t="str">
        <f t="shared" si="1"/>
        <v>barbati</v>
      </c>
    </row>
    <row r="34" spans="1:11" ht="12.75">
      <c r="A34" s="104"/>
      <c r="B34" s="199"/>
      <c r="C34" s="137"/>
      <c r="D34" s="104"/>
      <c r="E34" s="104"/>
      <c r="F34" s="104"/>
      <c r="G34" s="104"/>
      <c r="H34" s="104"/>
      <c r="I34" s="205">
        <f ca="1" t="shared" si="0"/>
        <v>124.0986301369863</v>
      </c>
      <c r="J34" s="206" t="str">
        <f t="shared" si="2"/>
        <v>peste 65 ani</v>
      </c>
      <c r="K34" s="206" t="str">
        <f t="shared" si="1"/>
        <v>barbati</v>
      </c>
    </row>
    <row r="35" spans="1:11" ht="12.75">
      <c r="A35" s="104"/>
      <c r="B35" s="199"/>
      <c r="C35" s="137"/>
      <c r="D35" s="104"/>
      <c r="E35" s="104"/>
      <c r="F35" s="104"/>
      <c r="G35" s="104"/>
      <c r="H35" s="104"/>
      <c r="I35" s="205">
        <f ca="1" t="shared" si="0"/>
        <v>124.0986301369863</v>
      </c>
      <c r="J35" s="206" t="str">
        <f t="shared" si="2"/>
        <v>peste 65 ani</v>
      </c>
      <c r="K35" s="206" t="str">
        <f t="shared" si="1"/>
        <v>barbati</v>
      </c>
    </row>
    <row r="36" spans="1:11" ht="12.75">
      <c r="A36" s="104"/>
      <c r="B36" s="199"/>
      <c r="C36" s="137"/>
      <c r="D36" s="104"/>
      <c r="E36" s="104"/>
      <c r="F36" s="104"/>
      <c r="G36" s="104"/>
      <c r="H36" s="104"/>
      <c r="I36" s="205">
        <f ca="1" t="shared" si="0"/>
        <v>124.0986301369863</v>
      </c>
      <c r="J36" s="206" t="str">
        <f t="shared" si="2"/>
        <v>peste 65 ani</v>
      </c>
      <c r="K36" s="206" t="str">
        <f t="shared" si="1"/>
        <v>barbati</v>
      </c>
    </row>
    <row r="37" spans="1:11" ht="12.75">
      <c r="A37" s="104"/>
      <c r="B37" s="199"/>
      <c r="C37" s="137"/>
      <c r="D37" s="104"/>
      <c r="E37" s="104"/>
      <c r="F37" s="104"/>
      <c r="G37" s="104"/>
      <c r="H37" s="104"/>
      <c r="I37" s="205">
        <f ca="1" t="shared" si="0"/>
        <v>124.0986301369863</v>
      </c>
      <c r="J37" s="206" t="str">
        <f t="shared" si="2"/>
        <v>peste 65 ani</v>
      </c>
      <c r="K37" s="206" t="str">
        <f t="shared" si="1"/>
        <v>barbati</v>
      </c>
    </row>
    <row r="38" spans="1:11" ht="12.75">
      <c r="A38" s="104"/>
      <c r="B38" s="199"/>
      <c r="C38" s="137"/>
      <c r="D38" s="104"/>
      <c r="E38" s="104"/>
      <c r="F38" s="104"/>
      <c r="G38" s="104"/>
      <c r="H38" s="104"/>
      <c r="I38" s="205">
        <f ca="1" t="shared" si="0"/>
        <v>124.0986301369863</v>
      </c>
      <c r="J38" s="206" t="str">
        <f t="shared" si="2"/>
        <v>peste 65 ani</v>
      </c>
      <c r="K38" s="206" t="str">
        <f t="shared" si="1"/>
        <v>barbati</v>
      </c>
    </row>
    <row r="39" spans="1:11" ht="12.75">
      <c r="A39" s="104"/>
      <c r="B39" s="199"/>
      <c r="C39" s="137"/>
      <c r="D39" s="104"/>
      <c r="E39" s="104"/>
      <c r="F39" s="104"/>
      <c r="G39" s="104"/>
      <c r="H39" s="104"/>
      <c r="I39" s="205">
        <f ca="1" t="shared" si="0"/>
        <v>124.0986301369863</v>
      </c>
      <c r="J39" s="206" t="str">
        <f t="shared" si="2"/>
        <v>peste 65 ani</v>
      </c>
      <c r="K39" s="206" t="str">
        <f t="shared" si="1"/>
        <v>barbati</v>
      </c>
    </row>
    <row r="40" spans="1:11" ht="12.75">
      <c r="A40" s="104"/>
      <c r="B40" s="199"/>
      <c r="C40" s="137"/>
      <c r="D40" s="104"/>
      <c r="E40" s="104"/>
      <c r="F40" s="104"/>
      <c r="G40" s="104"/>
      <c r="H40" s="104"/>
      <c r="I40" s="205">
        <f ca="1" t="shared" si="0"/>
        <v>124.0986301369863</v>
      </c>
      <c r="J40" s="206" t="str">
        <f t="shared" si="2"/>
        <v>peste 65 ani</v>
      </c>
      <c r="K40" s="206" t="str">
        <f t="shared" si="1"/>
        <v>barbati</v>
      </c>
    </row>
    <row r="41" spans="1:12" ht="12.75">
      <c r="A41" s="104"/>
      <c r="B41" s="199"/>
      <c r="C41" s="137"/>
      <c r="D41" s="104"/>
      <c r="E41" s="104"/>
      <c r="F41" s="104"/>
      <c r="G41" s="104"/>
      <c r="H41" s="104"/>
      <c r="I41" s="205">
        <f ca="1" t="shared" si="0"/>
        <v>124.0986301369863</v>
      </c>
      <c r="J41" s="206" t="str">
        <f t="shared" si="2"/>
        <v>peste 65 ani</v>
      </c>
      <c r="K41" s="206" t="str">
        <f t="shared" si="1"/>
        <v>barbati</v>
      </c>
      <c r="L41" s="194"/>
    </row>
    <row r="42" spans="1:15" ht="12.75">
      <c r="A42" s="104"/>
      <c r="B42" s="199"/>
      <c r="C42" s="137"/>
      <c r="D42" s="104"/>
      <c r="E42" s="104"/>
      <c r="F42" s="104"/>
      <c r="G42" s="104"/>
      <c r="H42" s="104"/>
      <c r="I42" s="205">
        <f ca="1" t="shared" si="0"/>
        <v>124.0986301369863</v>
      </c>
      <c r="J42" s="206" t="str">
        <f t="shared" si="2"/>
        <v>peste 65 ani</v>
      </c>
      <c r="K42" s="206" t="str">
        <f t="shared" si="1"/>
        <v>barbati</v>
      </c>
      <c r="L42" s="193"/>
      <c r="M42" s="195"/>
      <c r="N42" s="278"/>
      <c r="O42" s="278"/>
    </row>
    <row r="43" spans="1:15" ht="12.75">
      <c r="A43" s="104"/>
      <c r="B43" s="199"/>
      <c r="C43" s="137"/>
      <c r="D43" s="104"/>
      <c r="E43" s="104"/>
      <c r="F43" s="104"/>
      <c r="G43" s="104"/>
      <c r="H43" s="104"/>
      <c r="I43" s="205">
        <f ca="1" t="shared" si="0"/>
        <v>124.0986301369863</v>
      </c>
      <c r="J43" s="206" t="str">
        <f t="shared" si="2"/>
        <v>peste 65 ani</v>
      </c>
      <c r="K43" s="206" t="str">
        <f t="shared" si="1"/>
        <v>barbati</v>
      </c>
      <c r="L43" s="193"/>
      <c r="M43" s="196"/>
      <c r="N43" s="26"/>
      <c r="O43" s="26"/>
    </row>
    <row r="44" spans="1:15" ht="12.75">
      <c r="A44" s="104"/>
      <c r="B44" s="199"/>
      <c r="C44" s="137"/>
      <c r="D44" s="104"/>
      <c r="E44" s="104"/>
      <c r="F44" s="104"/>
      <c r="G44" s="104"/>
      <c r="H44" s="104"/>
      <c r="I44" s="205">
        <f ca="1" t="shared" si="0"/>
        <v>124.0986301369863</v>
      </c>
      <c r="J44" s="206" t="str">
        <f t="shared" si="2"/>
        <v>peste 65 ani</v>
      </c>
      <c r="K44" s="206" t="str">
        <f t="shared" si="1"/>
        <v>barbati</v>
      </c>
      <c r="L44" s="193"/>
      <c r="M44" s="196"/>
      <c r="N44" s="26"/>
      <c r="O44" s="26"/>
    </row>
    <row r="45" spans="1:15" ht="12.75">
      <c r="A45" s="104"/>
      <c r="B45" s="199"/>
      <c r="C45" s="137"/>
      <c r="D45" s="104"/>
      <c r="E45" s="104"/>
      <c r="F45" s="104"/>
      <c r="G45" s="104"/>
      <c r="H45" s="104"/>
      <c r="I45" s="205">
        <f ca="1" t="shared" si="0"/>
        <v>124.0986301369863</v>
      </c>
      <c r="J45" s="206" t="str">
        <f t="shared" si="2"/>
        <v>peste 65 ani</v>
      </c>
      <c r="K45" s="206" t="str">
        <f t="shared" si="1"/>
        <v>barbati</v>
      </c>
      <c r="L45" s="193"/>
      <c r="M45" s="196"/>
      <c r="N45" s="26"/>
      <c r="O45" s="26"/>
    </row>
    <row r="46" spans="1:12" ht="12.75">
      <c r="A46" s="104"/>
      <c r="B46" s="199"/>
      <c r="C46" s="137"/>
      <c r="D46" s="104"/>
      <c r="E46" s="104"/>
      <c r="F46" s="104"/>
      <c r="G46" s="104"/>
      <c r="H46" s="104"/>
      <c r="I46" s="205">
        <f ca="1" t="shared" si="0"/>
        <v>124.0986301369863</v>
      </c>
      <c r="J46" s="206" t="str">
        <f t="shared" si="2"/>
        <v>peste 65 ani</v>
      </c>
      <c r="K46" s="206" t="str">
        <f t="shared" si="1"/>
        <v>barbati</v>
      </c>
      <c r="L46" s="193"/>
    </row>
    <row r="47" spans="1:12" ht="12.75">
      <c r="A47" s="104"/>
      <c r="B47" s="199"/>
      <c r="C47" s="137"/>
      <c r="D47" s="104"/>
      <c r="E47" s="104"/>
      <c r="F47" s="104"/>
      <c r="G47" s="104"/>
      <c r="H47" s="104"/>
      <c r="I47" s="205">
        <f ca="1" t="shared" si="0"/>
        <v>124.0986301369863</v>
      </c>
      <c r="J47" s="206" t="str">
        <f t="shared" si="2"/>
        <v>peste 65 ani</v>
      </c>
      <c r="K47" s="206" t="str">
        <f t="shared" si="1"/>
        <v>barbati</v>
      </c>
      <c r="L47" s="193"/>
    </row>
    <row r="48" spans="1:12" ht="12.75">
      <c r="A48" s="104"/>
      <c r="B48" s="199"/>
      <c r="C48" s="137"/>
      <c r="D48" s="104"/>
      <c r="E48" s="104"/>
      <c r="F48" s="104"/>
      <c r="G48" s="104"/>
      <c r="H48" s="104"/>
      <c r="I48" s="205">
        <f ca="1" t="shared" si="0"/>
        <v>124.0986301369863</v>
      </c>
      <c r="J48" s="206" t="str">
        <f t="shared" si="2"/>
        <v>peste 65 ani</v>
      </c>
      <c r="K48" s="206" t="str">
        <f t="shared" si="1"/>
        <v>barbati</v>
      </c>
      <c r="L48" s="193"/>
    </row>
    <row r="49" spans="1:12" ht="12.75">
      <c r="A49" s="104"/>
      <c r="B49" s="199"/>
      <c r="C49" s="137"/>
      <c r="D49" s="104"/>
      <c r="E49" s="104"/>
      <c r="F49" s="104"/>
      <c r="G49" s="104"/>
      <c r="H49" s="104"/>
      <c r="I49" s="205">
        <f ca="1" t="shared" si="0"/>
        <v>124.0986301369863</v>
      </c>
      <c r="J49" s="206" t="str">
        <f t="shared" si="2"/>
        <v>peste 65 ani</v>
      </c>
      <c r="K49" s="206" t="str">
        <f t="shared" si="1"/>
        <v>barbati</v>
      </c>
      <c r="L49" s="193"/>
    </row>
    <row r="50" spans="1:12" ht="12.75">
      <c r="A50" s="104"/>
      <c r="B50" s="199"/>
      <c r="C50" s="137"/>
      <c r="D50" s="104"/>
      <c r="E50" s="104"/>
      <c r="F50" s="104"/>
      <c r="G50" s="104"/>
      <c r="H50" s="104"/>
      <c r="I50" s="205">
        <f ca="1" t="shared" si="0"/>
        <v>124.0986301369863</v>
      </c>
      <c r="J50" s="206" t="str">
        <f t="shared" si="2"/>
        <v>peste 65 ani</v>
      </c>
      <c r="K50" s="206" t="str">
        <f t="shared" si="1"/>
        <v>barbati</v>
      </c>
      <c r="L50" s="193"/>
    </row>
    <row r="51" spans="1:13" ht="12.75">
      <c r="A51" s="104"/>
      <c r="B51" s="199"/>
      <c r="C51" s="137"/>
      <c r="D51" s="104"/>
      <c r="E51" s="104"/>
      <c r="F51" s="104"/>
      <c r="G51" s="104"/>
      <c r="H51" s="104"/>
      <c r="I51" s="205">
        <f ca="1" t="shared" si="0"/>
        <v>124.0986301369863</v>
      </c>
      <c r="J51" s="206" t="str">
        <f t="shared" si="2"/>
        <v>peste 65 ani</v>
      </c>
      <c r="K51" s="206" t="str">
        <f t="shared" si="1"/>
        <v>barbati</v>
      </c>
      <c r="L51" s="197"/>
      <c r="M51" s="198"/>
    </row>
    <row r="52" spans="1:13" ht="12.75">
      <c r="A52" s="104"/>
      <c r="B52" s="199"/>
      <c r="C52" s="137"/>
      <c r="D52" s="104"/>
      <c r="E52" s="104"/>
      <c r="F52" s="104"/>
      <c r="G52" s="104"/>
      <c r="H52" s="104"/>
      <c r="I52" s="205">
        <f ca="1" t="shared" si="0"/>
        <v>124.0986301369863</v>
      </c>
      <c r="J52" s="206" t="str">
        <f t="shared" si="2"/>
        <v>peste 65 ani</v>
      </c>
      <c r="K52" s="206" t="str">
        <f t="shared" si="1"/>
        <v>barbati</v>
      </c>
      <c r="L52" s="196"/>
      <c r="M52" s="198"/>
    </row>
    <row r="53" spans="1:13" ht="12.75">
      <c r="A53" s="104"/>
      <c r="B53" s="199"/>
      <c r="C53" s="137"/>
      <c r="D53" s="104"/>
      <c r="E53" s="104"/>
      <c r="F53" s="104"/>
      <c r="G53" s="104"/>
      <c r="H53" s="104"/>
      <c r="I53" s="205">
        <f ca="1" t="shared" si="0"/>
        <v>124.0986301369863</v>
      </c>
      <c r="J53" s="206" t="str">
        <f t="shared" si="2"/>
        <v>peste 65 ani</v>
      </c>
      <c r="K53" s="206" t="str">
        <f t="shared" si="1"/>
        <v>barbati</v>
      </c>
      <c r="L53" s="196"/>
      <c r="M53" s="198"/>
    </row>
    <row r="54" spans="1:13" ht="12.75">
      <c r="A54" s="104"/>
      <c r="B54" s="199"/>
      <c r="C54" s="137"/>
      <c r="D54" s="104"/>
      <c r="E54" s="104"/>
      <c r="F54" s="104"/>
      <c r="G54" s="104"/>
      <c r="H54" s="104"/>
      <c r="I54" s="205">
        <f ca="1" t="shared" si="0"/>
        <v>124.0986301369863</v>
      </c>
      <c r="J54" s="206" t="str">
        <f t="shared" si="2"/>
        <v>peste 65 ani</v>
      </c>
      <c r="K54" s="206" t="str">
        <f t="shared" si="1"/>
        <v>barbati</v>
      </c>
      <c r="L54" s="196"/>
      <c r="M54" s="198"/>
    </row>
    <row r="55" spans="1:45" ht="12.75">
      <c r="A55" s="17"/>
      <c r="B55" s="17"/>
      <c r="C55" s="138"/>
      <c r="D55" s="17"/>
      <c r="E55" s="17"/>
      <c r="F55" s="17"/>
      <c r="G55" s="17"/>
      <c r="H55" s="17"/>
      <c r="I55" s="201"/>
      <c r="J55" s="201"/>
      <c r="K55" s="201"/>
      <c r="L55" s="193"/>
      <c r="R55" s="267" t="s">
        <v>182</v>
      </c>
      <c r="S55" s="274" t="s">
        <v>171</v>
      </c>
      <c r="T55" s="272" t="s">
        <v>10</v>
      </c>
      <c r="U55" s="275" t="s">
        <v>173</v>
      </c>
      <c r="V55" s="272" t="s">
        <v>172</v>
      </c>
      <c r="W55" s="272"/>
      <c r="X55" s="272"/>
      <c r="Y55" s="272"/>
      <c r="Z55" s="272"/>
      <c r="AA55" s="272"/>
      <c r="AB55" s="272"/>
      <c r="AC55" s="272"/>
      <c r="AD55" s="272"/>
      <c r="AE55" s="272"/>
      <c r="AF55" s="272"/>
      <c r="AG55" s="272"/>
      <c r="AH55" s="272" t="s">
        <v>444</v>
      </c>
      <c r="AI55" s="272"/>
      <c r="AJ55" s="272"/>
      <c r="AK55" s="272"/>
      <c r="AL55" s="273"/>
      <c r="AM55" s="273"/>
      <c r="AN55" s="273"/>
      <c r="AO55" s="273"/>
      <c r="AP55" s="273"/>
      <c r="AQ55" s="273"/>
      <c r="AR55" s="273"/>
      <c r="AS55" s="273"/>
    </row>
    <row r="56" spans="1:45" ht="27.75" customHeight="1">
      <c r="A56" s="17"/>
      <c r="B56" s="17"/>
      <c r="C56" s="17"/>
      <c r="D56" s="17"/>
      <c r="E56" s="17"/>
      <c r="F56" s="17"/>
      <c r="G56" s="17"/>
      <c r="H56" s="17"/>
      <c r="I56" s="201"/>
      <c r="J56" s="201"/>
      <c r="K56" s="201"/>
      <c r="L56" s="193"/>
      <c r="R56" s="267"/>
      <c r="S56" s="274"/>
      <c r="T56" s="272"/>
      <c r="U56" s="276"/>
      <c r="V56" s="267" t="s">
        <v>196</v>
      </c>
      <c r="W56" s="267"/>
      <c r="X56" s="267" t="s">
        <v>73</v>
      </c>
      <c r="Y56" s="267"/>
      <c r="Z56" s="267" t="s">
        <v>74</v>
      </c>
      <c r="AA56" s="267"/>
      <c r="AB56" s="267" t="s">
        <v>75</v>
      </c>
      <c r="AC56" s="267"/>
      <c r="AD56" s="267" t="s">
        <v>76</v>
      </c>
      <c r="AE56" s="267"/>
      <c r="AF56" s="267" t="s">
        <v>381</v>
      </c>
      <c r="AG56" s="267"/>
      <c r="AH56" s="267" t="s">
        <v>465</v>
      </c>
      <c r="AI56" s="267"/>
      <c r="AJ56" s="267" t="s">
        <v>466</v>
      </c>
      <c r="AK56" s="267"/>
      <c r="AL56" s="270"/>
      <c r="AM56" s="270"/>
      <c r="AN56" s="270"/>
      <c r="AO56" s="270"/>
      <c r="AP56" s="270"/>
      <c r="AQ56" s="270"/>
      <c r="AR56" s="270"/>
      <c r="AS56" s="270"/>
    </row>
    <row r="57" spans="1:45" ht="12.75">
      <c r="A57" s="17"/>
      <c r="B57" s="17"/>
      <c r="C57" s="17"/>
      <c r="D57" s="17"/>
      <c r="E57" s="17"/>
      <c r="F57" s="17"/>
      <c r="G57" s="17"/>
      <c r="H57" s="17"/>
      <c r="I57" s="201"/>
      <c r="J57" s="201"/>
      <c r="K57" s="201"/>
      <c r="L57" s="193"/>
      <c r="R57" s="267"/>
      <c r="S57" s="274"/>
      <c r="T57" s="272"/>
      <c r="U57" s="131"/>
      <c r="V57" s="130" t="s">
        <v>10</v>
      </c>
      <c r="W57" s="130" t="s">
        <v>197</v>
      </c>
      <c r="X57" s="130" t="s">
        <v>10</v>
      </c>
      <c r="Y57" s="130" t="s">
        <v>197</v>
      </c>
      <c r="Z57" s="130" t="s">
        <v>10</v>
      </c>
      <c r="AA57" s="130" t="s">
        <v>197</v>
      </c>
      <c r="AB57" s="130" t="s">
        <v>10</v>
      </c>
      <c r="AC57" s="130" t="s">
        <v>197</v>
      </c>
      <c r="AD57" s="130" t="s">
        <v>10</v>
      </c>
      <c r="AE57" s="130" t="s">
        <v>197</v>
      </c>
      <c r="AF57" s="130" t="s">
        <v>10</v>
      </c>
      <c r="AG57" s="130" t="s">
        <v>197</v>
      </c>
      <c r="AH57" s="130" t="s">
        <v>10</v>
      </c>
      <c r="AI57" s="130" t="s">
        <v>197</v>
      </c>
      <c r="AJ57" s="130" t="s">
        <v>10</v>
      </c>
      <c r="AK57" s="130" t="s">
        <v>197</v>
      </c>
      <c r="AL57" s="132"/>
      <c r="AM57" s="132"/>
      <c r="AN57" s="132"/>
      <c r="AO57" s="132"/>
      <c r="AP57" s="132"/>
      <c r="AQ57" s="132"/>
      <c r="AR57" s="132"/>
      <c r="AS57" s="132"/>
    </row>
    <row r="58" spans="1:45" ht="12.75">
      <c r="A58" s="17"/>
      <c r="B58" s="17"/>
      <c r="C58" s="17"/>
      <c r="D58" s="17"/>
      <c r="E58" s="17"/>
      <c r="F58" s="17"/>
      <c r="G58" s="17"/>
      <c r="H58" s="17"/>
      <c r="I58" s="201"/>
      <c r="J58" s="201"/>
      <c r="K58" s="201"/>
      <c r="L58" s="193"/>
      <c r="R58" s="129" t="s">
        <v>174</v>
      </c>
      <c r="S58" s="130" t="s">
        <v>175</v>
      </c>
      <c r="T58" s="130">
        <v>1</v>
      </c>
      <c r="U58" s="130">
        <v>2</v>
      </c>
      <c r="V58" s="130">
        <v>3</v>
      </c>
      <c r="W58" s="130">
        <v>4</v>
      </c>
      <c r="X58" s="130">
        <v>5</v>
      </c>
      <c r="Y58" s="130">
        <v>6</v>
      </c>
      <c r="Z58" s="130">
        <v>7</v>
      </c>
      <c r="AA58" s="130">
        <v>8</v>
      </c>
      <c r="AB58" s="130">
        <v>9</v>
      </c>
      <c r="AC58" s="130">
        <v>10</v>
      </c>
      <c r="AD58" s="130">
        <v>11</v>
      </c>
      <c r="AE58" s="130">
        <v>12</v>
      </c>
      <c r="AF58" s="130">
        <v>13</v>
      </c>
      <c r="AG58" s="130">
        <v>14</v>
      </c>
      <c r="AH58" s="130">
        <v>15</v>
      </c>
      <c r="AI58" s="130">
        <v>16</v>
      </c>
      <c r="AJ58" s="130">
        <v>17</v>
      </c>
      <c r="AK58" s="130">
        <v>18</v>
      </c>
      <c r="AL58" s="132"/>
      <c r="AM58" s="132"/>
      <c r="AN58" s="132"/>
      <c r="AO58" s="132"/>
      <c r="AP58" s="132"/>
      <c r="AQ58" s="132"/>
      <c r="AR58" s="132"/>
      <c r="AS58" s="132"/>
    </row>
    <row r="59" spans="1:45" ht="42.75" customHeight="1">
      <c r="A59" s="17"/>
      <c r="B59" s="17"/>
      <c r="C59" s="17"/>
      <c r="D59" s="17"/>
      <c r="E59" s="17"/>
      <c r="F59" s="17"/>
      <c r="G59" s="17"/>
      <c r="H59" s="17"/>
      <c r="I59" s="201"/>
      <c r="J59" s="201"/>
      <c r="K59" s="201"/>
      <c r="L59" s="193"/>
      <c r="R59" s="129" t="s">
        <v>183</v>
      </c>
      <c r="S59" s="130">
        <v>1</v>
      </c>
      <c r="T59" s="27">
        <f>T60+T115+T121+T126+T128+T130+T136</f>
        <v>0</v>
      </c>
      <c r="U59" s="27">
        <f aca="true" t="shared" si="3" ref="U59:AK59">U60+U115+U121+U126+U128+U130+U136</f>
        <v>0</v>
      </c>
      <c r="V59" s="27">
        <f t="shared" si="3"/>
        <v>0</v>
      </c>
      <c r="W59" s="27">
        <f t="shared" si="3"/>
        <v>0</v>
      </c>
      <c r="X59" s="27">
        <f t="shared" si="3"/>
        <v>0</v>
      </c>
      <c r="Y59" s="27">
        <f t="shared" si="3"/>
        <v>0</v>
      </c>
      <c r="Z59" s="27">
        <f t="shared" si="3"/>
        <v>0</v>
      </c>
      <c r="AA59" s="27">
        <f t="shared" si="3"/>
        <v>0</v>
      </c>
      <c r="AB59" s="27">
        <f t="shared" si="3"/>
        <v>0</v>
      </c>
      <c r="AC59" s="27">
        <f t="shared" si="3"/>
        <v>0</v>
      </c>
      <c r="AD59" s="27">
        <f t="shared" si="3"/>
        <v>0</v>
      </c>
      <c r="AE59" s="27">
        <f t="shared" si="3"/>
        <v>0</v>
      </c>
      <c r="AF59" s="27">
        <f t="shared" si="3"/>
        <v>0</v>
      </c>
      <c r="AG59" s="27">
        <f t="shared" si="3"/>
        <v>0</v>
      </c>
      <c r="AH59" s="27">
        <f t="shared" si="3"/>
        <v>0</v>
      </c>
      <c r="AI59" s="27">
        <f t="shared" si="3"/>
        <v>0</v>
      </c>
      <c r="AJ59" s="27">
        <f t="shared" si="3"/>
        <v>0</v>
      </c>
      <c r="AK59" s="27">
        <f t="shared" si="3"/>
        <v>0</v>
      </c>
      <c r="AL59" s="24"/>
      <c r="AM59" s="24"/>
      <c r="AN59" s="24"/>
      <c r="AO59" s="24"/>
      <c r="AP59" s="24"/>
      <c r="AQ59" s="24"/>
      <c r="AR59" s="24"/>
      <c r="AS59" s="24"/>
    </row>
    <row r="60" spans="1:45" ht="36.75" customHeight="1">
      <c r="A60" s="17"/>
      <c r="B60" s="17"/>
      <c r="C60" s="17"/>
      <c r="D60" s="17"/>
      <c r="E60" s="17"/>
      <c r="F60" s="17"/>
      <c r="G60" s="17"/>
      <c r="H60" s="17"/>
      <c r="I60" s="201"/>
      <c r="J60" s="201"/>
      <c r="K60" s="201"/>
      <c r="L60" s="193"/>
      <c r="R60" s="40" t="s">
        <v>184</v>
      </c>
      <c r="S60" s="130">
        <v>2</v>
      </c>
      <c r="T60" s="27">
        <f>SUM(T62:T114)</f>
        <v>0</v>
      </c>
      <c r="U60" s="27">
        <f aca="true" t="shared" si="4" ref="U60:AK60">SUM(U62:U114)</f>
        <v>0</v>
      </c>
      <c r="V60" s="27">
        <f t="shared" si="4"/>
        <v>0</v>
      </c>
      <c r="W60" s="27">
        <f t="shared" si="4"/>
        <v>0</v>
      </c>
      <c r="X60" s="27">
        <f t="shared" si="4"/>
        <v>0</v>
      </c>
      <c r="Y60" s="27">
        <f t="shared" si="4"/>
        <v>0</v>
      </c>
      <c r="Z60" s="27">
        <f t="shared" si="4"/>
        <v>0</v>
      </c>
      <c r="AA60" s="27">
        <f t="shared" si="4"/>
        <v>0</v>
      </c>
      <c r="AB60" s="27">
        <f t="shared" si="4"/>
        <v>0</v>
      </c>
      <c r="AC60" s="27">
        <f t="shared" si="4"/>
        <v>0</v>
      </c>
      <c r="AD60" s="27">
        <f t="shared" si="4"/>
        <v>0</v>
      </c>
      <c r="AE60" s="27">
        <f t="shared" si="4"/>
        <v>0</v>
      </c>
      <c r="AF60" s="27">
        <f t="shared" si="4"/>
        <v>0</v>
      </c>
      <c r="AG60" s="27">
        <f t="shared" si="4"/>
        <v>0</v>
      </c>
      <c r="AH60" s="27">
        <f t="shared" si="4"/>
        <v>0</v>
      </c>
      <c r="AI60" s="27">
        <f t="shared" si="4"/>
        <v>0</v>
      </c>
      <c r="AJ60" s="27">
        <f t="shared" si="4"/>
        <v>0</v>
      </c>
      <c r="AK60" s="27">
        <f t="shared" si="4"/>
        <v>0</v>
      </c>
      <c r="AL60" s="24"/>
      <c r="AM60" s="24"/>
      <c r="AN60" s="24"/>
      <c r="AO60" s="24"/>
      <c r="AP60" s="24"/>
      <c r="AQ60" s="24"/>
      <c r="AR60" s="24"/>
      <c r="AS60" s="24"/>
    </row>
    <row r="61" spans="1:45" ht="12.75">
      <c r="A61" s="17"/>
      <c r="B61" s="17"/>
      <c r="C61" s="17"/>
      <c r="D61" s="17"/>
      <c r="E61" s="17"/>
      <c r="F61" s="17"/>
      <c r="G61" s="17"/>
      <c r="H61" s="17"/>
      <c r="I61" s="201"/>
      <c r="J61" s="201"/>
      <c r="K61" s="201"/>
      <c r="L61" s="193"/>
      <c r="R61" s="40" t="s">
        <v>176</v>
      </c>
      <c r="S61" s="130">
        <v>3</v>
      </c>
      <c r="T61" s="27"/>
      <c r="U61" s="27"/>
      <c r="V61" s="27"/>
      <c r="W61" s="27"/>
      <c r="X61" s="27"/>
      <c r="Y61" s="27"/>
      <c r="Z61" s="27"/>
      <c r="AA61" s="27"/>
      <c r="AB61" s="27"/>
      <c r="AC61" s="27"/>
      <c r="AD61" s="27"/>
      <c r="AE61" s="27"/>
      <c r="AF61" s="27"/>
      <c r="AG61" s="27"/>
      <c r="AH61" s="27"/>
      <c r="AI61" s="27"/>
      <c r="AJ61" s="27"/>
      <c r="AK61" s="27"/>
      <c r="AL61" s="24"/>
      <c r="AM61" s="24"/>
      <c r="AN61" s="24"/>
      <c r="AO61" s="24"/>
      <c r="AP61" s="24"/>
      <c r="AQ61" s="24"/>
      <c r="AR61" s="24"/>
      <c r="AS61" s="24"/>
    </row>
    <row r="62" spans="1:45" ht="19.5" customHeight="1">
      <c r="A62" s="17"/>
      <c r="B62" s="17"/>
      <c r="C62" s="17"/>
      <c r="D62" s="17"/>
      <c r="E62" s="17"/>
      <c r="F62" s="17"/>
      <c r="G62" s="17"/>
      <c r="H62" s="17"/>
      <c r="I62" s="201"/>
      <c r="J62" s="201"/>
      <c r="K62" s="201"/>
      <c r="L62" s="193"/>
      <c r="R62" s="27" t="s">
        <v>238</v>
      </c>
      <c r="S62" s="130">
        <v>4</v>
      </c>
      <c r="T62" s="28">
        <f>V62+X62+Z62+AB62+AD62+AF62</f>
        <v>0</v>
      </c>
      <c r="U62" s="28">
        <f>W62+Y62+AA62+AC62+AE62+AG62</f>
        <v>0</v>
      </c>
      <c r="V62" s="29">
        <f aca="true" t="shared" si="5" ref="V62:V114">_xlfn.COUNTIFS($D$15:$D$54,R62,$J$15:$J$54,$V$56)</f>
        <v>0</v>
      </c>
      <c r="W62" s="29">
        <f aca="true" t="shared" si="6" ref="W62:W114">_xlfn.COUNTIFS($D$15:$D$54,R62,$J$15:$J$54,$V$56,$K$15:$K$54,$W$57)</f>
        <v>0</v>
      </c>
      <c r="X62" s="29">
        <f aca="true" t="shared" si="7" ref="X62:X114">_xlfn.COUNTIFS($D$15:$D$54,R62,$J$15:$J$54,$X$56)</f>
        <v>0</v>
      </c>
      <c r="Y62" s="29">
        <f aca="true" t="shared" si="8" ref="Y62:Y114">_xlfn.COUNTIFS($D$15:$D$54,R62,$J$15:$J$54,$X$56,$K$15:$K$54,$Y$57)</f>
        <v>0</v>
      </c>
      <c r="Z62" s="29">
        <f aca="true" t="shared" si="9" ref="Z62:Z114">_xlfn.COUNTIFS($D$15:$D$54,R62,$J$15:$J$54,$Z$56)</f>
        <v>0</v>
      </c>
      <c r="AA62" s="29">
        <f aca="true" t="shared" si="10" ref="AA62:AA114">_xlfn.COUNTIFS($D$15:$D$54,R62,$J$15:$J$54,$Z$56,$K$15:$K$54,$AA$57)</f>
        <v>0</v>
      </c>
      <c r="AB62" s="29">
        <f aca="true" t="shared" si="11" ref="AB62:AB114">_xlfn.COUNTIFS($D$15:$D$54,R62,$J$15:$J$54,$AB$56)</f>
        <v>0</v>
      </c>
      <c r="AC62" s="29">
        <f aca="true" t="shared" si="12" ref="AC62:AC114">_xlfn.COUNTIFS($D$15:$D$54,R62,$J$15:$J$54,$AB$56,$K$15:$K$54,$AC$57)</f>
        <v>0</v>
      </c>
      <c r="AD62" s="29">
        <f aca="true" t="shared" si="13" ref="AD62:AD114">_xlfn.COUNTIFS($D$15:$D$54,R62,$J$15:$J$54,$AD$56)</f>
        <v>0</v>
      </c>
      <c r="AE62" s="29">
        <f aca="true" t="shared" si="14" ref="AE62:AE114">_xlfn.COUNTIFS($D$15:$D$54,R62,$J$15:$J$54,$AD$56,$K$15:$K$54,$AE$57)</f>
        <v>0</v>
      </c>
      <c r="AF62" s="29">
        <f aca="true" t="shared" si="15" ref="AF62:AF114">_xlfn.COUNTIFS($D$15:$D$54,R62,$J$15:$J$54,$AF$56)</f>
        <v>0</v>
      </c>
      <c r="AG62" s="29">
        <f aca="true" t="shared" si="16" ref="AG62:AG114">_xlfn.COUNTIFS($D$15:$D$54,R62,$J$15:$J$54,$AF$56,$K$15:$K$54,$AG$57)</f>
        <v>0</v>
      </c>
      <c r="AH62" s="67">
        <f aca="true" t="shared" si="17" ref="AH62:AH114">_xlfn.COUNTIFS($D$15:$D$54,R62,$H$15:$H$54,$AH$56)</f>
        <v>0</v>
      </c>
      <c r="AI62" s="139">
        <f aca="true" t="shared" si="18" ref="AI62:AI114">_xlfn.COUNTIFS($D$15:$D$54,R62,$H$15:$H$54,$AH$56,$K$15:$K$54,$AI$57)</f>
        <v>0</v>
      </c>
      <c r="AJ62" s="67">
        <f aca="true" t="shared" si="19" ref="AJ62:AJ114">_xlfn.COUNTIFS($D$15:$D$54,R62,$H$15:$H$54,$AJ$56)</f>
        <v>0</v>
      </c>
      <c r="AK62" s="140">
        <f aca="true" t="shared" si="20" ref="AK62:AK114">_xlfn.COUNTIFS($D$15:$D$54,R62,$H$15:$H$54,$AJ$56,$K$15:$K$54,$AK$57)</f>
        <v>0</v>
      </c>
      <c r="AL62" s="26"/>
      <c r="AM62" s="26"/>
      <c r="AN62" s="26"/>
      <c r="AO62" s="26"/>
      <c r="AP62" s="26"/>
      <c r="AQ62" s="26"/>
      <c r="AR62" s="26"/>
      <c r="AS62" s="26"/>
    </row>
    <row r="63" spans="1:45" ht="19.5" customHeight="1">
      <c r="A63" s="17"/>
      <c r="B63" s="17"/>
      <c r="C63" s="17"/>
      <c r="D63" s="17"/>
      <c r="E63" s="17"/>
      <c r="F63" s="17"/>
      <c r="G63" s="17"/>
      <c r="H63" s="17"/>
      <c r="I63" s="201"/>
      <c r="J63" s="201"/>
      <c r="K63" s="201"/>
      <c r="L63" s="193"/>
      <c r="R63" s="27" t="s">
        <v>239</v>
      </c>
      <c r="S63" s="130">
        <v>5</v>
      </c>
      <c r="T63" s="28">
        <f aca="true" t="shared" si="21" ref="T63:U129">V63+X63+Z63+AB63+AD63+AF63</f>
        <v>0</v>
      </c>
      <c r="U63" s="28">
        <f t="shared" si="21"/>
        <v>0</v>
      </c>
      <c r="V63" s="29">
        <f t="shared" si="5"/>
        <v>0</v>
      </c>
      <c r="W63" s="29">
        <f t="shared" si="6"/>
        <v>0</v>
      </c>
      <c r="X63" s="29">
        <f t="shared" si="7"/>
        <v>0</v>
      </c>
      <c r="Y63" s="29">
        <f t="shared" si="8"/>
        <v>0</v>
      </c>
      <c r="Z63" s="29">
        <f t="shared" si="9"/>
        <v>0</v>
      </c>
      <c r="AA63" s="29">
        <f t="shared" si="10"/>
        <v>0</v>
      </c>
      <c r="AB63" s="29">
        <f t="shared" si="11"/>
        <v>0</v>
      </c>
      <c r="AC63" s="29">
        <f t="shared" si="12"/>
        <v>0</v>
      </c>
      <c r="AD63" s="29">
        <f t="shared" si="13"/>
        <v>0</v>
      </c>
      <c r="AE63" s="29">
        <f t="shared" si="14"/>
        <v>0</v>
      </c>
      <c r="AF63" s="29">
        <f t="shared" si="15"/>
        <v>0</v>
      </c>
      <c r="AG63" s="29">
        <f t="shared" si="16"/>
        <v>0</v>
      </c>
      <c r="AH63" s="67">
        <f t="shared" si="17"/>
        <v>0</v>
      </c>
      <c r="AI63" s="139">
        <f t="shared" si="18"/>
        <v>0</v>
      </c>
      <c r="AJ63" s="67">
        <f t="shared" si="19"/>
        <v>0</v>
      </c>
      <c r="AK63" s="140">
        <f t="shared" si="20"/>
        <v>0</v>
      </c>
      <c r="AL63" s="26"/>
      <c r="AM63" s="26"/>
      <c r="AN63" s="26"/>
      <c r="AO63" s="26"/>
      <c r="AP63" s="26"/>
      <c r="AQ63" s="26"/>
      <c r="AR63" s="26"/>
      <c r="AS63" s="26"/>
    </row>
    <row r="64" spans="1:45" ht="19.5" customHeight="1">
      <c r="A64" s="17"/>
      <c r="B64" s="17"/>
      <c r="C64" s="17"/>
      <c r="D64" s="17"/>
      <c r="E64" s="17"/>
      <c r="F64" s="17"/>
      <c r="G64" s="17"/>
      <c r="H64" s="17"/>
      <c r="I64" s="201"/>
      <c r="J64" s="201"/>
      <c r="K64" s="201"/>
      <c r="L64" s="193"/>
      <c r="R64" s="27" t="s">
        <v>240</v>
      </c>
      <c r="S64" s="130">
        <v>6</v>
      </c>
      <c r="T64" s="28">
        <f t="shared" si="21"/>
        <v>0</v>
      </c>
      <c r="U64" s="28">
        <f t="shared" si="21"/>
        <v>0</v>
      </c>
      <c r="V64" s="29">
        <f t="shared" si="5"/>
        <v>0</v>
      </c>
      <c r="W64" s="29">
        <f t="shared" si="6"/>
        <v>0</v>
      </c>
      <c r="X64" s="29">
        <f t="shared" si="7"/>
        <v>0</v>
      </c>
      <c r="Y64" s="29">
        <f t="shared" si="8"/>
        <v>0</v>
      </c>
      <c r="Z64" s="29">
        <f t="shared" si="9"/>
        <v>0</v>
      </c>
      <c r="AA64" s="29">
        <f t="shared" si="10"/>
        <v>0</v>
      </c>
      <c r="AB64" s="29">
        <f t="shared" si="11"/>
        <v>0</v>
      </c>
      <c r="AC64" s="29">
        <f t="shared" si="12"/>
        <v>0</v>
      </c>
      <c r="AD64" s="29">
        <f t="shared" si="13"/>
        <v>0</v>
      </c>
      <c r="AE64" s="29">
        <f t="shared" si="14"/>
        <v>0</v>
      </c>
      <c r="AF64" s="29">
        <f t="shared" si="15"/>
        <v>0</v>
      </c>
      <c r="AG64" s="29">
        <f t="shared" si="16"/>
        <v>0</v>
      </c>
      <c r="AH64" s="67">
        <f t="shared" si="17"/>
        <v>0</v>
      </c>
      <c r="AI64" s="139">
        <f t="shared" si="18"/>
        <v>0</v>
      </c>
      <c r="AJ64" s="67">
        <f t="shared" si="19"/>
        <v>0</v>
      </c>
      <c r="AK64" s="140">
        <f t="shared" si="20"/>
        <v>0</v>
      </c>
      <c r="AL64" s="26"/>
      <c r="AM64" s="26"/>
      <c r="AN64" s="26"/>
      <c r="AO64" s="26"/>
      <c r="AP64" s="26"/>
      <c r="AQ64" s="26"/>
      <c r="AR64" s="26"/>
      <c r="AS64" s="26"/>
    </row>
    <row r="65" spans="1:45" ht="19.5" customHeight="1">
      <c r="A65" s="17"/>
      <c r="B65" s="17"/>
      <c r="C65" s="17"/>
      <c r="D65" s="17"/>
      <c r="E65" s="17"/>
      <c r="F65" s="17"/>
      <c r="G65" s="17"/>
      <c r="H65" s="17"/>
      <c r="I65" s="201"/>
      <c r="J65" s="201"/>
      <c r="K65" s="201"/>
      <c r="L65" s="193"/>
      <c r="R65" s="27" t="s">
        <v>241</v>
      </c>
      <c r="S65" s="130">
        <v>7</v>
      </c>
      <c r="T65" s="28">
        <f t="shared" si="21"/>
        <v>0</v>
      </c>
      <c r="U65" s="28">
        <f t="shared" si="21"/>
        <v>0</v>
      </c>
      <c r="V65" s="29">
        <f t="shared" si="5"/>
        <v>0</v>
      </c>
      <c r="W65" s="29">
        <f t="shared" si="6"/>
        <v>0</v>
      </c>
      <c r="X65" s="29">
        <f t="shared" si="7"/>
        <v>0</v>
      </c>
      <c r="Y65" s="29">
        <f t="shared" si="8"/>
        <v>0</v>
      </c>
      <c r="Z65" s="29">
        <f t="shared" si="9"/>
        <v>0</v>
      </c>
      <c r="AA65" s="29">
        <f t="shared" si="10"/>
        <v>0</v>
      </c>
      <c r="AB65" s="29">
        <f t="shared" si="11"/>
        <v>0</v>
      </c>
      <c r="AC65" s="29">
        <f t="shared" si="12"/>
        <v>0</v>
      </c>
      <c r="AD65" s="29">
        <f t="shared" si="13"/>
        <v>0</v>
      </c>
      <c r="AE65" s="29">
        <f t="shared" si="14"/>
        <v>0</v>
      </c>
      <c r="AF65" s="29">
        <f t="shared" si="15"/>
        <v>0</v>
      </c>
      <c r="AG65" s="29">
        <f t="shared" si="16"/>
        <v>0</v>
      </c>
      <c r="AH65" s="67">
        <f t="shared" si="17"/>
        <v>0</v>
      </c>
      <c r="AI65" s="139">
        <f t="shared" si="18"/>
        <v>0</v>
      </c>
      <c r="AJ65" s="67">
        <f t="shared" si="19"/>
        <v>0</v>
      </c>
      <c r="AK65" s="140">
        <f t="shared" si="20"/>
        <v>0</v>
      </c>
      <c r="AL65" s="26"/>
      <c r="AM65" s="26"/>
      <c r="AN65" s="26"/>
      <c r="AO65" s="26"/>
      <c r="AP65" s="26"/>
      <c r="AQ65" s="26"/>
      <c r="AR65" s="26"/>
      <c r="AS65" s="26"/>
    </row>
    <row r="66" spans="1:45" ht="19.5" customHeight="1">
      <c r="A66" s="17"/>
      <c r="B66" s="17"/>
      <c r="C66" s="17"/>
      <c r="D66" s="17"/>
      <c r="E66" s="17"/>
      <c r="F66" s="17"/>
      <c r="G66" s="17"/>
      <c r="H66" s="17"/>
      <c r="I66" s="201"/>
      <c r="J66" s="201"/>
      <c r="K66" s="201"/>
      <c r="L66" s="193"/>
      <c r="R66" s="27" t="s">
        <v>242</v>
      </c>
      <c r="S66" s="130">
        <v>8</v>
      </c>
      <c r="T66" s="28">
        <f t="shared" si="21"/>
        <v>0</v>
      </c>
      <c r="U66" s="28">
        <f t="shared" si="21"/>
        <v>0</v>
      </c>
      <c r="V66" s="29">
        <f t="shared" si="5"/>
        <v>0</v>
      </c>
      <c r="W66" s="29">
        <f t="shared" si="6"/>
        <v>0</v>
      </c>
      <c r="X66" s="29">
        <f t="shared" si="7"/>
        <v>0</v>
      </c>
      <c r="Y66" s="29">
        <f t="shared" si="8"/>
        <v>0</v>
      </c>
      <c r="Z66" s="29">
        <f t="shared" si="9"/>
        <v>0</v>
      </c>
      <c r="AA66" s="29">
        <f t="shared" si="10"/>
        <v>0</v>
      </c>
      <c r="AB66" s="29">
        <f t="shared" si="11"/>
        <v>0</v>
      </c>
      <c r="AC66" s="29">
        <f t="shared" si="12"/>
        <v>0</v>
      </c>
      <c r="AD66" s="29">
        <f t="shared" si="13"/>
        <v>0</v>
      </c>
      <c r="AE66" s="29">
        <f t="shared" si="14"/>
        <v>0</v>
      </c>
      <c r="AF66" s="29">
        <f t="shared" si="15"/>
        <v>0</v>
      </c>
      <c r="AG66" s="29">
        <f t="shared" si="16"/>
        <v>0</v>
      </c>
      <c r="AH66" s="67">
        <f t="shared" si="17"/>
        <v>0</v>
      </c>
      <c r="AI66" s="139">
        <f t="shared" si="18"/>
        <v>0</v>
      </c>
      <c r="AJ66" s="67">
        <f t="shared" si="19"/>
        <v>0</v>
      </c>
      <c r="AK66" s="140">
        <f t="shared" si="20"/>
        <v>0</v>
      </c>
      <c r="AL66" s="26"/>
      <c r="AM66" s="26"/>
      <c r="AN66" s="26"/>
      <c r="AO66" s="26"/>
      <c r="AP66" s="26"/>
      <c r="AQ66" s="26"/>
      <c r="AR66" s="26"/>
      <c r="AS66" s="26"/>
    </row>
    <row r="67" spans="1:45" ht="19.5" customHeight="1">
      <c r="A67" s="17"/>
      <c r="B67" s="17"/>
      <c r="C67" s="17"/>
      <c r="D67" s="17"/>
      <c r="E67" s="17"/>
      <c r="F67" s="17"/>
      <c r="G67" s="17"/>
      <c r="H67" s="17"/>
      <c r="I67" s="201"/>
      <c r="J67" s="201"/>
      <c r="K67" s="201"/>
      <c r="L67" s="193"/>
      <c r="R67" s="27" t="s">
        <v>243</v>
      </c>
      <c r="S67" s="130">
        <v>9</v>
      </c>
      <c r="T67" s="28">
        <f t="shared" si="21"/>
        <v>0</v>
      </c>
      <c r="U67" s="28">
        <f t="shared" si="21"/>
        <v>0</v>
      </c>
      <c r="V67" s="29">
        <f t="shared" si="5"/>
        <v>0</v>
      </c>
      <c r="W67" s="29">
        <f t="shared" si="6"/>
        <v>0</v>
      </c>
      <c r="X67" s="29">
        <f t="shared" si="7"/>
        <v>0</v>
      </c>
      <c r="Y67" s="29">
        <f t="shared" si="8"/>
        <v>0</v>
      </c>
      <c r="Z67" s="29">
        <f t="shared" si="9"/>
        <v>0</v>
      </c>
      <c r="AA67" s="29">
        <f t="shared" si="10"/>
        <v>0</v>
      </c>
      <c r="AB67" s="29">
        <f t="shared" si="11"/>
        <v>0</v>
      </c>
      <c r="AC67" s="29">
        <f t="shared" si="12"/>
        <v>0</v>
      </c>
      <c r="AD67" s="29">
        <f t="shared" si="13"/>
        <v>0</v>
      </c>
      <c r="AE67" s="29">
        <f t="shared" si="14"/>
        <v>0</v>
      </c>
      <c r="AF67" s="29">
        <f t="shared" si="15"/>
        <v>0</v>
      </c>
      <c r="AG67" s="29">
        <f t="shared" si="16"/>
        <v>0</v>
      </c>
      <c r="AH67" s="67">
        <f t="shared" si="17"/>
        <v>0</v>
      </c>
      <c r="AI67" s="139">
        <f t="shared" si="18"/>
        <v>0</v>
      </c>
      <c r="AJ67" s="67">
        <f t="shared" si="19"/>
        <v>0</v>
      </c>
      <c r="AK67" s="140">
        <f t="shared" si="20"/>
        <v>0</v>
      </c>
      <c r="AL67" s="26"/>
      <c r="AM67" s="26"/>
      <c r="AN67" s="26"/>
      <c r="AO67" s="26"/>
      <c r="AP67" s="26"/>
      <c r="AQ67" s="26"/>
      <c r="AR67" s="26"/>
      <c r="AS67" s="26"/>
    </row>
    <row r="68" spans="1:45" ht="19.5" customHeight="1">
      <c r="A68" s="17"/>
      <c r="B68" s="17"/>
      <c r="C68" s="17"/>
      <c r="D68" s="17"/>
      <c r="E68" s="17"/>
      <c r="F68" s="17"/>
      <c r="G68" s="17"/>
      <c r="H68" s="17"/>
      <c r="I68" s="201"/>
      <c r="J68" s="201"/>
      <c r="K68" s="201"/>
      <c r="L68" s="193"/>
      <c r="R68" s="27" t="s">
        <v>244</v>
      </c>
      <c r="S68" s="130">
        <v>10</v>
      </c>
      <c r="T68" s="28">
        <f t="shared" si="21"/>
        <v>0</v>
      </c>
      <c r="U68" s="28">
        <f t="shared" si="21"/>
        <v>0</v>
      </c>
      <c r="V68" s="29">
        <f t="shared" si="5"/>
        <v>0</v>
      </c>
      <c r="W68" s="29">
        <f t="shared" si="6"/>
        <v>0</v>
      </c>
      <c r="X68" s="29">
        <f t="shared" si="7"/>
        <v>0</v>
      </c>
      <c r="Y68" s="29">
        <f t="shared" si="8"/>
        <v>0</v>
      </c>
      <c r="Z68" s="29">
        <f t="shared" si="9"/>
        <v>0</v>
      </c>
      <c r="AA68" s="29">
        <f t="shared" si="10"/>
        <v>0</v>
      </c>
      <c r="AB68" s="29">
        <f t="shared" si="11"/>
        <v>0</v>
      </c>
      <c r="AC68" s="29">
        <f t="shared" si="12"/>
        <v>0</v>
      </c>
      <c r="AD68" s="29">
        <f t="shared" si="13"/>
        <v>0</v>
      </c>
      <c r="AE68" s="29">
        <f t="shared" si="14"/>
        <v>0</v>
      </c>
      <c r="AF68" s="29">
        <f t="shared" si="15"/>
        <v>0</v>
      </c>
      <c r="AG68" s="29">
        <f t="shared" si="16"/>
        <v>0</v>
      </c>
      <c r="AH68" s="67">
        <f t="shared" si="17"/>
        <v>0</v>
      </c>
      <c r="AI68" s="139">
        <f t="shared" si="18"/>
        <v>0</v>
      </c>
      <c r="AJ68" s="67">
        <f t="shared" si="19"/>
        <v>0</v>
      </c>
      <c r="AK68" s="140">
        <f t="shared" si="20"/>
        <v>0</v>
      </c>
      <c r="AL68" s="26"/>
      <c r="AM68" s="26"/>
      <c r="AN68" s="26"/>
      <c r="AO68" s="26"/>
      <c r="AP68" s="26"/>
      <c r="AQ68" s="26"/>
      <c r="AR68" s="26"/>
      <c r="AS68" s="26"/>
    </row>
    <row r="69" spans="1:45" ht="19.5" customHeight="1">
      <c r="A69" s="17"/>
      <c r="B69" s="17"/>
      <c r="C69" s="17"/>
      <c r="D69" s="17"/>
      <c r="E69" s="17"/>
      <c r="F69" s="17"/>
      <c r="G69" s="17"/>
      <c r="H69" s="17"/>
      <c r="I69" s="201"/>
      <c r="J69" s="201"/>
      <c r="K69" s="201"/>
      <c r="L69" s="193"/>
      <c r="R69" s="27" t="s">
        <v>245</v>
      </c>
      <c r="S69" s="130">
        <v>11</v>
      </c>
      <c r="T69" s="28">
        <f t="shared" si="21"/>
        <v>0</v>
      </c>
      <c r="U69" s="28">
        <f t="shared" si="21"/>
        <v>0</v>
      </c>
      <c r="V69" s="29">
        <f t="shared" si="5"/>
        <v>0</v>
      </c>
      <c r="W69" s="29">
        <f t="shared" si="6"/>
        <v>0</v>
      </c>
      <c r="X69" s="29">
        <f t="shared" si="7"/>
        <v>0</v>
      </c>
      <c r="Y69" s="29">
        <f t="shared" si="8"/>
        <v>0</v>
      </c>
      <c r="Z69" s="29">
        <f t="shared" si="9"/>
        <v>0</v>
      </c>
      <c r="AA69" s="29">
        <f t="shared" si="10"/>
        <v>0</v>
      </c>
      <c r="AB69" s="29">
        <f t="shared" si="11"/>
        <v>0</v>
      </c>
      <c r="AC69" s="29">
        <f t="shared" si="12"/>
        <v>0</v>
      </c>
      <c r="AD69" s="29">
        <f t="shared" si="13"/>
        <v>0</v>
      </c>
      <c r="AE69" s="29">
        <f t="shared" si="14"/>
        <v>0</v>
      </c>
      <c r="AF69" s="29">
        <f t="shared" si="15"/>
        <v>0</v>
      </c>
      <c r="AG69" s="29">
        <f t="shared" si="16"/>
        <v>0</v>
      </c>
      <c r="AH69" s="67">
        <f t="shared" si="17"/>
        <v>0</v>
      </c>
      <c r="AI69" s="139">
        <f t="shared" si="18"/>
        <v>0</v>
      </c>
      <c r="AJ69" s="67">
        <f t="shared" si="19"/>
        <v>0</v>
      </c>
      <c r="AK69" s="140">
        <f t="shared" si="20"/>
        <v>0</v>
      </c>
      <c r="AL69" s="26"/>
      <c r="AM69" s="26"/>
      <c r="AN69" s="26"/>
      <c r="AO69" s="26"/>
      <c r="AP69" s="26"/>
      <c r="AQ69" s="26"/>
      <c r="AR69" s="26"/>
      <c r="AS69" s="26"/>
    </row>
    <row r="70" spans="1:45" ht="19.5" customHeight="1">
      <c r="A70" s="17"/>
      <c r="B70" s="17"/>
      <c r="C70" s="17"/>
      <c r="D70" s="17"/>
      <c r="E70" s="17"/>
      <c r="F70" s="17"/>
      <c r="G70" s="17"/>
      <c r="H70" s="17"/>
      <c r="I70" s="201"/>
      <c r="J70" s="201"/>
      <c r="K70" s="201"/>
      <c r="L70" s="193"/>
      <c r="R70" s="27" t="s">
        <v>246</v>
      </c>
      <c r="S70" s="130">
        <v>12</v>
      </c>
      <c r="T70" s="28">
        <f t="shared" si="21"/>
        <v>0</v>
      </c>
      <c r="U70" s="28">
        <f t="shared" si="21"/>
        <v>0</v>
      </c>
      <c r="V70" s="29">
        <f t="shared" si="5"/>
        <v>0</v>
      </c>
      <c r="W70" s="29">
        <f t="shared" si="6"/>
        <v>0</v>
      </c>
      <c r="X70" s="29">
        <f t="shared" si="7"/>
        <v>0</v>
      </c>
      <c r="Y70" s="29">
        <f t="shared" si="8"/>
        <v>0</v>
      </c>
      <c r="Z70" s="29">
        <f t="shared" si="9"/>
        <v>0</v>
      </c>
      <c r="AA70" s="29">
        <f t="shared" si="10"/>
        <v>0</v>
      </c>
      <c r="AB70" s="29">
        <f t="shared" si="11"/>
        <v>0</v>
      </c>
      <c r="AC70" s="29">
        <f t="shared" si="12"/>
        <v>0</v>
      </c>
      <c r="AD70" s="29">
        <f t="shared" si="13"/>
        <v>0</v>
      </c>
      <c r="AE70" s="29">
        <f t="shared" si="14"/>
        <v>0</v>
      </c>
      <c r="AF70" s="29">
        <f t="shared" si="15"/>
        <v>0</v>
      </c>
      <c r="AG70" s="29">
        <f t="shared" si="16"/>
        <v>0</v>
      </c>
      <c r="AH70" s="67">
        <f t="shared" si="17"/>
        <v>0</v>
      </c>
      <c r="AI70" s="139">
        <f t="shared" si="18"/>
        <v>0</v>
      </c>
      <c r="AJ70" s="67">
        <f t="shared" si="19"/>
        <v>0</v>
      </c>
      <c r="AK70" s="140">
        <f t="shared" si="20"/>
        <v>0</v>
      </c>
      <c r="AL70" s="26"/>
      <c r="AM70" s="26"/>
      <c r="AN70" s="26"/>
      <c r="AO70" s="26"/>
      <c r="AP70" s="26"/>
      <c r="AQ70" s="26"/>
      <c r="AR70" s="26"/>
      <c r="AS70" s="26"/>
    </row>
    <row r="71" spans="1:45" ht="19.5" customHeight="1">
      <c r="A71" s="17"/>
      <c r="B71" s="17"/>
      <c r="C71" s="17"/>
      <c r="D71" s="17"/>
      <c r="E71" s="17"/>
      <c r="F71" s="17"/>
      <c r="G71" s="17"/>
      <c r="H71" s="17"/>
      <c r="I71" s="201"/>
      <c r="J71" s="201"/>
      <c r="K71" s="201"/>
      <c r="L71" s="193"/>
      <c r="R71" s="27" t="s">
        <v>247</v>
      </c>
      <c r="S71" s="130">
        <v>13</v>
      </c>
      <c r="T71" s="28">
        <f t="shared" si="21"/>
        <v>0</v>
      </c>
      <c r="U71" s="28">
        <f t="shared" si="21"/>
        <v>0</v>
      </c>
      <c r="V71" s="29">
        <f t="shared" si="5"/>
        <v>0</v>
      </c>
      <c r="W71" s="29">
        <f t="shared" si="6"/>
        <v>0</v>
      </c>
      <c r="X71" s="29">
        <f t="shared" si="7"/>
        <v>0</v>
      </c>
      <c r="Y71" s="29">
        <f t="shared" si="8"/>
        <v>0</v>
      </c>
      <c r="Z71" s="29">
        <f t="shared" si="9"/>
        <v>0</v>
      </c>
      <c r="AA71" s="29">
        <f t="shared" si="10"/>
        <v>0</v>
      </c>
      <c r="AB71" s="29">
        <f t="shared" si="11"/>
        <v>0</v>
      </c>
      <c r="AC71" s="29">
        <f t="shared" si="12"/>
        <v>0</v>
      </c>
      <c r="AD71" s="29">
        <f t="shared" si="13"/>
        <v>0</v>
      </c>
      <c r="AE71" s="29">
        <f t="shared" si="14"/>
        <v>0</v>
      </c>
      <c r="AF71" s="29">
        <f t="shared" si="15"/>
        <v>0</v>
      </c>
      <c r="AG71" s="29">
        <f t="shared" si="16"/>
        <v>0</v>
      </c>
      <c r="AH71" s="67">
        <f t="shared" si="17"/>
        <v>0</v>
      </c>
      <c r="AI71" s="139">
        <f t="shared" si="18"/>
        <v>0</v>
      </c>
      <c r="AJ71" s="67">
        <f t="shared" si="19"/>
        <v>0</v>
      </c>
      <c r="AK71" s="140">
        <f t="shared" si="20"/>
        <v>0</v>
      </c>
      <c r="AL71" s="26"/>
      <c r="AM71" s="26"/>
      <c r="AN71" s="26"/>
      <c r="AO71" s="26"/>
      <c r="AP71" s="26"/>
      <c r="AQ71" s="26"/>
      <c r="AR71" s="26"/>
      <c r="AS71" s="26"/>
    </row>
    <row r="72" spans="1:45" ht="19.5" customHeight="1">
      <c r="A72" s="17"/>
      <c r="B72" s="17"/>
      <c r="C72" s="17"/>
      <c r="D72" s="17"/>
      <c r="E72" s="17"/>
      <c r="F72" s="17"/>
      <c r="G72" s="17"/>
      <c r="H72" s="17"/>
      <c r="I72" s="201"/>
      <c r="J72" s="201"/>
      <c r="K72" s="201"/>
      <c r="L72" s="193"/>
      <c r="R72" s="27" t="s">
        <v>248</v>
      </c>
      <c r="S72" s="130">
        <v>14</v>
      </c>
      <c r="T72" s="28">
        <f t="shared" si="21"/>
        <v>0</v>
      </c>
      <c r="U72" s="28">
        <f t="shared" si="21"/>
        <v>0</v>
      </c>
      <c r="V72" s="29">
        <f t="shared" si="5"/>
        <v>0</v>
      </c>
      <c r="W72" s="29">
        <f t="shared" si="6"/>
        <v>0</v>
      </c>
      <c r="X72" s="29">
        <f t="shared" si="7"/>
        <v>0</v>
      </c>
      <c r="Y72" s="29">
        <f t="shared" si="8"/>
        <v>0</v>
      </c>
      <c r="Z72" s="29">
        <f t="shared" si="9"/>
        <v>0</v>
      </c>
      <c r="AA72" s="29">
        <f t="shared" si="10"/>
        <v>0</v>
      </c>
      <c r="AB72" s="29">
        <f t="shared" si="11"/>
        <v>0</v>
      </c>
      <c r="AC72" s="29">
        <f t="shared" si="12"/>
        <v>0</v>
      </c>
      <c r="AD72" s="29">
        <f t="shared" si="13"/>
        <v>0</v>
      </c>
      <c r="AE72" s="29">
        <f t="shared" si="14"/>
        <v>0</v>
      </c>
      <c r="AF72" s="29">
        <f t="shared" si="15"/>
        <v>0</v>
      </c>
      <c r="AG72" s="29">
        <f t="shared" si="16"/>
        <v>0</v>
      </c>
      <c r="AH72" s="67">
        <f t="shared" si="17"/>
        <v>0</v>
      </c>
      <c r="AI72" s="139">
        <f t="shared" si="18"/>
        <v>0</v>
      </c>
      <c r="AJ72" s="67">
        <f t="shared" si="19"/>
        <v>0</v>
      </c>
      <c r="AK72" s="140">
        <f t="shared" si="20"/>
        <v>0</v>
      </c>
      <c r="AL72" s="26"/>
      <c r="AM72" s="26"/>
      <c r="AN72" s="26"/>
      <c r="AO72" s="26"/>
      <c r="AP72" s="26"/>
      <c r="AQ72" s="26"/>
      <c r="AR72" s="26"/>
      <c r="AS72" s="26"/>
    </row>
    <row r="73" spans="1:45" ht="19.5" customHeight="1">
      <c r="A73" s="17"/>
      <c r="B73" s="17"/>
      <c r="C73" s="17"/>
      <c r="D73" s="17"/>
      <c r="E73" s="17"/>
      <c r="F73" s="17"/>
      <c r="G73" s="17"/>
      <c r="H73" s="17"/>
      <c r="I73" s="201"/>
      <c r="J73" s="201"/>
      <c r="K73" s="201"/>
      <c r="L73" s="193"/>
      <c r="R73" s="27" t="s">
        <v>249</v>
      </c>
      <c r="S73" s="130">
        <v>15</v>
      </c>
      <c r="T73" s="28">
        <f t="shared" si="21"/>
        <v>0</v>
      </c>
      <c r="U73" s="28">
        <f t="shared" si="21"/>
        <v>0</v>
      </c>
      <c r="V73" s="29">
        <f t="shared" si="5"/>
        <v>0</v>
      </c>
      <c r="W73" s="29">
        <f t="shared" si="6"/>
        <v>0</v>
      </c>
      <c r="X73" s="29">
        <f t="shared" si="7"/>
        <v>0</v>
      </c>
      <c r="Y73" s="29">
        <f t="shared" si="8"/>
        <v>0</v>
      </c>
      <c r="Z73" s="29">
        <f t="shared" si="9"/>
        <v>0</v>
      </c>
      <c r="AA73" s="29">
        <f t="shared" si="10"/>
        <v>0</v>
      </c>
      <c r="AB73" s="29">
        <f t="shared" si="11"/>
        <v>0</v>
      </c>
      <c r="AC73" s="29">
        <f t="shared" si="12"/>
        <v>0</v>
      </c>
      <c r="AD73" s="29">
        <f t="shared" si="13"/>
        <v>0</v>
      </c>
      <c r="AE73" s="29">
        <f t="shared" si="14"/>
        <v>0</v>
      </c>
      <c r="AF73" s="29">
        <f t="shared" si="15"/>
        <v>0</v>
      </c>
      <c r="AG73" s="29">
        <f t="shared" si="16"/>
        <v>0</v>
      </c>
      <c r="AH73" s="67">
        <f t="shared" si="17"/>
        <v>0</v>
      </c>
      <c r="AI73" s="139">
        <f t="shared" si="18"/>
        <v>0</v>
      </c>
      <c r="AJ73" s="67">
        <f t="shared" si="19"/>
        <v>0</v>
      </c>
      <c r="AK73" s="140">
        <f t="shared" si="20"/>
        <v>0</v>
      </c>
      <c r="AL73" s="26"/>
      <c r="AM73" s="26"/>
      <c r="AN73" s="26"/>
      <c r="AO73" s="26"/>
      <c r="AP73" s="26"/>
      <c r="AQ73" s="26"/>
      <c r="AR73" s="26"/>
      <c r="AS73" s="26"/>
    </row>
    <row r="74" spans="1:45" ht="19.5" customHeight="1">
      <c r="A74" s="17"/>
      <c r="B74" s="17"/>
      <c r="C74" s="17"/>
      <c r="D74" s="17"/>
      <c r="E74" s="17"/>
      <c r="F74" s="17"/>
      <c r="G74" s="17"/>
      <c r="H74" s="17"/>
      <c r="I74" s="201"/>
      <c r="J74" s="201"/>
      <c r="K74" s="201"/>
      <c r="L74" s="193"/>
      <c r="R74" s="27" t="s">
        <v>250</v>
      </c>
      <c r="S74" s="130">
        <v>16</v>
      </c>
      <c r="T74" s="28">
        <f t="shared" si="21"/>
        <v>0</v>
      </c>
      <c r="U74" s="28">
        <f t="shared" si="21"/>
        <v>0</v>
      </c>
      <c r="V74" s="29">
        <f t="shared" si="5"/>
        <v>0</v>
      </c>
      <c r="W74" s="29">
        <f t="shared" si="6"/>
        <v>0</v>
      </c>
      <c r="X74" s="29">
        <f t="shared" si="7"/>
        <v>0</v>
      </c>
      <c r="Y74" s="29">
        <f t="shared" si="8"/>
        <v>0</v>
      </c>
      <c r="Z74" s="29">
        <f t="shared" si="9"/>
        <v>0</v>
      </c>
      <c r="AA74" s="29">
        <f t="shared" si="10"/>
        <v>0</v>
      </c>
      <c r="AB74" s="29">
        <f t="shared" si="11"/>
        <v>0</v>
      </c>
      <c r="AC74" s="29">
        <f t="shared" si="12"/>
        <v>0</v>
      </c>
      <c r="AD74" s="29">
        <f t="shared" si="13"/>
        <v>0</v>
      </c>
      <c r="AE74" s="29">
        <f t="shared" si="14"/>
        <v>0</v>
      </c>
      <c r="AF74" s="29">
        <f t="shared" si="15"/>
        <v>0</v>
      </c>
      <c r="AG74" s="29">
        <f t="shared" si="16"/>
        <v>0</v>
      </c>
      <c r="AH74" s="67">
        <f t="shared" si="17"/>
        <v>0</v>
      </c>
      <c r="AI74" s="139">
        <f t="shared" si="18"/>
        <v>0</v>
      </c>
      <c r="AJ74" s="67">
        <f t="shared" si="19"/>
        <v>0</v>
      </c>
      <c r="AK74" s="140">
        <f t="shared" si="20"/>
        <v>0</v>
      </c>
      <c r="AL74" s="26"/>
      <c r="AM74" s="26"/>
      <c r="AN74" s="26"/>
      <c r="AO74" s="26"/>
      <c r="AP74" s="26"/>
      <c r="AQ74" s="26"/>
      <c r="AR74" s="26"/>
      <c r="AS74" s="26"/>
    </row>
    <row r="75" spans="1:45" ht="19.5" customHeight="1">
      <c r="A75" s="17"/>
      <c r="B75" s="17"/>
      <c r="C75" s="17"/>
      <c r="D75" s="17"/>
      <c r="E75" s="17"/>
      <c r="F75" s="17"/>
      <c r="G75" s="17"/>
      <c r="H75" s="17"/>
      <c r="I75" s="201"/>
      <c r="J75" s="201"/>
      <c r="K75" s="201"/>
      <c r="L75" s="193"/>
      <c r="R75" s="27" t="s">
        <v>251</v>
      </c>
      <c r="S75" s="130">
        <v>17</v>
      </c>
      <c r="T75" s="28">
        <f t="shared" si="21"/>
        <v>0</v>
      </c>
      <c r="U75" s="28">
        <f t="shared" si="21"/>
        <v>0</v>
      </c>
      <c r="V75" s="29">
        <f t="shared" si="5"/>
        <v>0</v>
      </c>
      <c r="W75" s="29">
        <f t="shared" si="6"/>
        <v>0</v>
      </c>
      <c r="X75" s="29">
        <f t="shared" si="7"/>
        <v>0</v>
      </c>
      <c r="Y75" s="29">
        <f t="shared" si="8"/>
        <v>0</v>
      </c>
      <c r="Z75" s="29">
        <f t="shared" si="9"/>
        <v>0</v>
      </c>
      <c r="AA75" s="29">
        <f t="shared" si="10"/>
        <v>0</v>
      </c>
      <c r="AB75" s="29">
        <f t="shared" si="11"/>
        <v>0</v>
      </c>
      <c r="AC75" s="29">
        <f t="shared" si="12"/>
        <v>0</v>
      </c>
      <c r="AD75" s="29">
        <f t="shared" si="13"/>
        <v>0</v>
      </c>
      <c r="AE75" s="29">
        <f t="shared" si="14"/>
        <v>0</v>
      </c>
      <c r="AF75" s="29">
        <f t="shared" si="15"/>
        <v>0</v>
      </c>
      <c r="AG75" s="29">
        <f t="shared" si="16"/>
        <v>0</v>
      </c>
      <c r="AH75" s="67">
        <f t="shared" si="17"/>
        <v>0</v>
      </c>
      <c r="AI75" s="139">
        <f t="shared" si="18"/>
        <v>0</v>
      </c>
      <c r="AJ75" s="67">
        <f t="shared" si="19"/>
        <v>0</v>
      </c>
      <c r="AK75" s="140">
        <f t="shared" si="20"/>
        <v>0</v>
      </c>
      <c r="AL75" s="26"/>
      <c r="AM75" s="26"/>
      <c r="AN75" s="26"/>
      <c r="AO75" s="26"/>
      <c r="AP75" s="26"/>
      <c r="AQ75" s="26"/>
      <c r="AR75" s="26"/>
      <c r="AS75" s="26"/>
    </row>
    <row r="76" spans="1:45" ht="19.5" customHeight="1">
      <c r="A76" s="17"/>
      <c r="B76" s="17"/>
      <c r="C76" s="17"/>
      <c r="D76" s="17"/>
      <c r="E76" s="17"/>
      <c r="F76" s="17"/>
      <c r="G76" s="17"/>
      <c r="H76" s="17"/>
      <c r="I76" s="201"/>
      <c r="J76" s="201"/>
      <c r="K76" s="201"/>
      <c r="L76" s="193"/>
      <c r="R76" s="27" t="s">
        <v>252</v>
      </c>
      <c r="S76" s="130">
        <v>18</v>
      </c>
      <c r="T76" s="28">
        <f t="shared" si="21"/>
        <v>0</v>
      </c>
      <c r="U76" s="28">
        <f t="shared" si="21"/>
        <v>0</v>
      </c>
      <c r="V76" s="29">
        <f t="shared" si="5"/>
        <v>0</v>
      </c>
      <c r="W76" s="29">
        <f t="shared" si="6"/>
        <v>0</v>
      </c>
      <c r="X76" s="29">
        <f t="shared" si="7"/>
        <v>0</v>
      </c>
      <c r="Y76" s="29">
        <f t="shared" si="8"/>
        <v>0</v>
      </c>
      <c r="Z76" s="29">
        <f t="shared" si="9"/>
        <v>0</v>
      </c>
      <c r="AA76" s="29">
        <f t="shared" si="10"/>
        <v>0</v>
      </c>
      <c r="AB76" s="29">
        <f t="shared" si="11"/>
        <v>0</v>
      </c>
      <c r="AC76" s="29">
        <f t="shared" si="12"/>
        <v>0</v>
      </c>
      <c r="AD76" s="29">
        <f t="shared" si="13"/>
        <v>0</v>
      </c>
      <c r="AE76" s="29">
        <f t="shared" si="14"/>
        <v>0</v>
      </c>
      <c r="AF76" s="29">
        <f t="shared" si="15"/>
        <v>0</v>
      </c>
      <c r="AG76" s="29">
        <f t="shared" si="16"/>
        <v>0</v>
      </c>
      <c r="AH76" s="67">
        <f t="shared" si="17"/>
        <v>0</v>
      </c>
      <c r="AI76" s="139">
        <f t="shared" si="18"/>
        <v>0</v>
      </c>
      <c r="AJ76" s="67">
        <f t="shared" si="19"/>
        <v>0</v>
      </c>
      <c r="AK76" s="140">
        <f t="shared" si="20"/>
        <v>0</v>
      </c>
      <c r="AL76" s="26"/>
      <c r="AM76" s="26"/>
      <c r="AN76" s="26"/>
      <c r="AO76" s="26"/>
      <c r="AP76" s="26"/>
      <c r="AQ76" s="26"/>
      <c r="AR76" s="26"/>
      <c r="AS76" s="26"/>
    </row>
    <row r="77" spans="1:45" ht="19.5" customHeight="1">
      <c r="A77" s="17"/>
      <c r="B77" s="17"/>
      <c r="C77" s="17"/>
      <c r="D77" s="17"/>
      <c r="E77" s="17"/>
      <c r="F77" s="17"/>
      <c r="G77" s="17"/>
      <c r="H77" s="17"/>
      <c r="I77" s="201"/>
      <c r="J77" s="201"/>
      <c r="K77" s="201"/>
      <c r="L77" s="193"/>
      <c r="R77" s="27" t="s">
        <v>253</v>
      </c>
      <c r="S77" s="130">
        <v>19</v>
      </c>
      <c r="T77" s="28">
        <f t="shared" si="21"/>
        <v>0</v>
      </c>
      <c r="U77" s="28">
        <f t="shared" si="21"/>
        <v>0</v>
      </c>
      <c r="V77" s="29">
        <f t="shared" si="5"/>
        <v>0</v>
      </c>
      <c r="W77" s="29">
        <f t="shared" si="6"/>
        <v>0</v>
      </c>
      <c r="X77" s="29">
        <f t="shared" si="7"/>
        <v>0</v>
      </c>
      <c r="Y77" s="29">
        <f t="shared" si="8"/>
        <v>0</v>
      </c>
      <c r="Z77" s="29">
        <f t="shared" si="9"/>
        <v>0</v>
      </c>
      <c r="AA77" s="29">
        <f t="shared" si="10"/>
        <v>0</v>
      </c>
      <c r="AB77" s="29">
        <f t="shared" si="11"/>
        <v>0</v>
      </c>
      <c r="AC77" s="29">
        <f t="shared" si="12"/>
        <v>0</v>
      </c>
      <c r="AD77" s="29">
        <f t="shared" si="13"/>
        <v>0</v>
      </c>
      <c r="AE77" s="29">
        <f t="shared" si="14"/>
        <v>0</v>
      </c>
      <c r="AF77" s="29">
        <f t="shared" si="15"/>
        <v>0</v>
      </c>
      <c r="AG77" s="29">
        <f t="shared" si="16"/>
        <v>0</v>
      </c>
      <c r="AH77" s="67">
        <f t="shared" si="17"/>
        <v>0</v>
      </c>
      <c r="AI77" s="139">
        <f t="shared" si="18"/>
        <v>0</v>
      </c>
      <c r="AJ77" s="67">
        <f t="shared" si="19"/>
        <v>0</v>
      </c>
      <c r="AK77" s="140">
        <f t="shared" si="20"/>
        <v>0</v>
      </c>
      <c r="AL77" s="26"/>
      <c r="AM77" s="26"/>
      <c r="AN77" s="26"/>
      <c r="AO77" s="26"/>
      <c r="AP77" s="26"/>
      <c r="AQ77" s="26"/>
      <c r="AR77" s="26"/>
      <c r="AS77" s="26"/>
    </row>
    <row r="78" spans="1:45" ht="19.5" customHeight="1">
      <c r="A78" s="17"/>
      <c r="B78" s="17"/>
      <c r="C78" s="17"/>
      <c r="D78" s="17"/>
      <c r="E78" s="17"/>
      <c r="F78" s="17"/>
      <c r="G78" s="17"/>
      <c r="H78" s="17"/>
      <c r="I78" s="201"/>
      <c r="J78" s="201"/>
      <c r="K78" s="201"/>
      <c r="L78" s="193"/>
      <c r="R78" s="27" t="s">
        <v>254</v>
      </c>
      <c r="S78" s="130">
        <v>20</v>
      </c>
      <c r="T78" s="28">
        <f t="shared" si="21"/>
        <v>0</v>
      </c>
      <c r="U78" s="28">
        <f t="shared" si="21"/>
        <v>0</v>
      </c>
      <c r="V78" s="29">
        <f t="shared" si="5"/>
        <v>0</v>
      </c>
      <c r="W78" s="29">
        <f t="shared" si="6"/>
        <v>0</v>
      </c>
      <c r="X78" s="29">
        <f t="shared" si="7"/>
        <v>0</v>
      </c>
      <c r="Y78" s="29">
        <f t="shared" si="8"/>
        <v>0</v>
      </c>
      <c r="Z78" s="29">
        <f t="shared" si="9"/>
        <v>0</v>
      </c>
      <c r="AA78" s="29">
        <f t="shared" si="10"/>
        <v>0</v>
      </c>
      <c r="AB78" s="29">
        <f t="shared" si="11"/>
        <v>0</v>
      </c>
      <c r="AC78" s="29">
        <f t="shared" si="12"/>
        <v>0</v>
      </c>
      <c r="AD78" s="29">
        <f t="shared" si="13"/>
        <v>0</v>
      </c>
      <c r="AE78" s="29">
        <f t="shared" si="14"/>
        <v>0</v>
      </c>
      <c r="AF78" s="29">
        <f t="shared" si="15"/>
        <v>0</v>
      </c>
      <c r="AG78" s="29">
        <f t="shared" si="16"/>
        <v>0</v>
      </c>
      <c r="AH78" s="67">
        <f t="shared" si="17"/>
        <v>0</v>
      </c>
      <c r="AI78" s="139">
        <f t="shared" si="18"/>
        <v>0</v>
      </c>
      <c r="AJ78" s="67">
        <f t="shared" si="19"/>
        <v>0</v>
      </c>
      <c r="AK78" s="140">
        <f t="shared" si="20"/>
        <v>0</v>
      </c>
      <c r="AL78" s="26"/>
      <c r="AM78" s="26"/>
      <c r="AN78" s="26"/>
      <c r="AO78" s="26"/>
      <c r="AP78" s="26"/>
      <c r="AQ78" s="26"/>
      <c r="AR78" s="26"/>
      <c r="AS78" s="26"/>
    </row>
    <row r="79" spans="1:45" ht="19.5" customHeight="1">
      <c r="A79" s="17"/>
      <c r="B79" s="17"/>
      <c r="C79" s="17"/>
      <c r="D79" s="17"/>
      <c r="E79" s="17"/>
      <c r="F79" s="17"/>
      <c r="G79" s="17"/>
      <c r="H79" s="17"/>
      <c r="I79" s="201"/>
      <c r="J79" s="201"/>
      <c r="K79" s="201"/>
      <c r="L79" s="193"/>
      <c r="R79" s="27" t="s">
        <v>255</v>
      </c>
      <c r="S79" s="130">
        <v>21</v>
      </c>
      <c r="T79" s="28">
        <f t="shared" si="21"/>
        <v>0</v>
      </c>
      <c r="U79" s="28">
        <f t="shared" si="21"/>
        <v>0</v>
      </c>
      <c r="V79" s="29">
        <f t="shared" si="5"/>
        <v>0</v>
      </c>
      <c r="W79" s="29">
        <f t="shared" si="6"/>
        <v>0</v>
      </c>
      <c r="X79" s="29">
        <f t="shared" si="7"/>
        <v>0</v>
      </c>
      <c r="Y79" s="29">
        <f t="shared" si="8"/>
        <v>0</v>
      </c>
      <c r="Z79" s="29">
        <f t="shared" si="9"/>
        <v>0</v>
      </c>
      <c r="AA79" s="29">
        <f t="shared" si="10"/>
        <v>0</v>
      </c>
      <c r="AB79" s="29">
        <f t="shared" si="11"/>
        <v>0</v>
      </c>
      <c r="AC79" s="29">
        <f t="shared" si="12"/>
        <v>0</v>
      </c>
      <c r="AD79" s="29">
        <f t="shared" si="13"/>
        <v>0</v>
      </c>
      <c r="AE79" s="29">
        <f t="shared" si="14"/>
        <v>0</v>
      </c>
      <c r="AF79" s="29">
        <f t="shared" si="15"/>
        <v>0</v>
      </c>
      <c r="AG79" s="29">
        <f t="shared" si="16"/>
        <v>0</v>
      </c>
      <c r="AH79" s="67">
        <f t="shared" si="17"/>
        <v>0</v>
      </c>
      <c r="AI79" s="139">
        <f t="shared" si="18"/>
        <v>0</v>
      </c>
      <c r="AJ79" s="67">
        <f t="shared" si="19"/>
        <v>0</v>
      </c>
      <c r="AK79" s="140">
        <f t="shared" si="20"/>
        <v>0</v>
      </c>
      <c r="AL79" s="26"/>
      <c r="AM79" s="26"/>
      <c r="AN79" s="26"/>
      <c r="AO79" s="26"/>
      <c r="AP79" s="26"/>
      <c r="AQ79" s="26"/>
      <c r="AR79" s="26"/>
      <c r="AS79" s="26"/>
    </row>
    <row r="80" spans="1:45" ht="19.5" customHeight="1">
      <c r="A80" s="17"/>
      <c r="B80" s="17"/>
      <c r="C80" s="17"/>
      <c r="D80" s="17"/>
      <c r="E80" s="17"/>
      <c r="F80" s="17"/>
      <c r="G80" s="17"/>
      <c r="H80" s="17"/>
      <c r="I80" s="201"/>
      <c r="J80" s="201"/>
      <c r="K80" s="201"/>
      <c r="L80" s="193"/>
      <c r="R80" s="27" t="s">
        <v>256</v>
      </c>
      <c r="S80" s="130">
        <v>22</v>
      </c>
      <c r="T80" s="28">
        <f t="shared" si="21"/>
        <v>0</v>
      </c>
      <c r="U80" s="28">
        <f t="shared" si="21"/>
        <v>0</v>
      </c>
      <c r="V80" s="29">
        <f t="shared" si="5"/>
        <v>0</v>
      </c>
      <c r="W80" s="29">
        <f t="shared" si="6"/>
        <v>0</v>
      </c>
      <c r="X80" s="29">
        <f t="shared" si="7"/>
        <v>0</v>
      </c>
      <c r="Y80" s="29">
        <f t="shared" si="8"/>
        <v>0</v>
      </c>
      <c r="Z80" s="29">
        <f t="shared" si="9"/>
        <v>0</v>
      </c>
      <c r="AA80" s="29">
        <f t="shared" si="10"/>
        <v>0</v>
      </c>
      <c r="AB80" s="29">
        <f t="shared" si="11"/>
        <v>0</v>
      </c>
      <c r="AC80" s="29">
        <f t="shared" si="12"/>
        <v>0</v>
      </c>
      <c r="AD80" s="29">
        <f t="shared" si="13"/>
        <v>0</v>
      </c>
      <c r="AE80" s="29">
        <f t="shared" si="14"/>
        <v>0</v>
      </c>
      <c r="AF80" s="29">
        <f t="shared" si="15"/>
        <v>0</v>
      </c>
      <c r="AG80" s="29">
        <f t="shared" si="16"/>
        <v>0</v>
      </c>
      <c r="AH80" s="67">
        <f t="shared" si="17"/>
        <v>0</v>
      </c>
      <c r="AI80" s="139">
        <f t="shared" si="18"/>
        <v>0</v>
      </c>
      <c r="AJ80" s="67">
        <f t="shared" si="19"/>
        <v>0</v>
      </c>
      <c r="AK80" s="140">
        <f t="shared" si="20"/>
        <v>0</v>
      </c>
      <c r="AL80" s="26"/>
      <c r="AM80" s="26"/>
      <c r="AN80" s="26"/>
      <c r="AO80" s="26"/>
      <c r="AP80" s="26"/>
      <c r="AQ80" s="26"/>
      <c r="AR80" s="26"/>
      <c r="AS80" s="26"/>
    </row>
    <row r="81" spans="18:45" ht="19.5" customHeight="1">
      <c r="R81" s="27" t="s">
        <v>257</v>
      </c>
      <c r="S81" s="130">
        <v>23</v>
      </c>
      <c r="T81" s="28">
        <f t="shared" si="21"/>
        <v>0</v>
      </c>
      <c r="U81" s="28">
        <f t="shared" si="21"/>
        <v>0</v>
      </c>
      <c r="V81" s="29">
        <f t="shared" si="5"/>
        <v>0</v>
      </c>
      <c r="W81" s="29">
        <f t="shared" si="6"/>
        <v>0</v>
      </c>
      <c r="X81" s="29">
        <f t="shared" si="7"/>
        <v>0</v>
      </c>
      <c r="Y81" s="29">
        <f t="shared" si="8"/>
        <v>0</v>
      </c>
      <c r="Z81" s="29">
        <f t="shared" si="9"/>
        <v>0</v>
      </c>
      <c r="AA81" s="29">
        <f t="shared" si="10"/>
        <v>0</v>
      </c>
      <c r="AB81" s="29">
        <f t="shared" si="11"/>
        <v>0</v>
      </c>
      <c r="AC81" s="29">
        <f t="shared" si="12"/>
        <v>0</v>
      </c>
      <c r="AD81" s="29">
        <f t="shared" si="13"/>
        <v>0</v>
      </c>
      <c r="AE81" s="29">
        <f t="shared" si="14"/>
        <v>0</v>
      </c>
      <c r="AF81" s="29">
        <f t="shared" si="15"/>
        <v>0</v>
      </c>
      <c r="AG81" s="29">
        <f t="shared" si="16"/>
        <v>0</v>
      </c>
      <c r="AH81" s="67">
        <f t="shared" si="17"/>
        <v>0</v>
      </c>
      <c r="AI81" s="139">
        <f t="shared" si="18"/>
        <v>0</v>
      </c>
      <c r="AJ81" s="67">
        <f t="shared" si="19"/>
        <v>0</v>
      </c>
      <c r="AK81" s="140">
        <f t="shared" si="20"/>
        <v>0</v>
      </c>
      <c r="AL81" s="26"/>
      <c r="AM81" s="26"/>
      <c r="AN81" s="26"/>
      <c r="AO81" s="26"/>
      <c r="AP81" s="26"/>
      <c r="AQ81" s="26"/>
      <c r="AR81" s="26"/>
      <c r="AS81" s="26"/>
    </row>
    <row r="82" spans="18:45" ht="19.5" customHeight="1">
      <c r="R82" s="27" t="s">
        <v>258</v>
      </c>
      <c r="S82" s="130">
        <v>24</v>
      </c>
      <c r="T82" s="28">
        <f t="shared" si="21"/>
        <v>0</v>
      </c>
      <c r="U82" s="28">
        <f t="shared" si="21"/>
        <v>0</v>
      </c>
      <c r="V82" s="29">
        <f t="shared" si="5"/>
        <v>0</v>
      </c>
      <c r="W82" s="29">
        <f t="shared" si="6"/>
        <v>0</v>
      </c>
      <c r="X82" s="29">
        <f t="shared" si="7"/>
        <v>0</v>
      </c>
      <c r="Y82" s="29">
        <f t="shared" si="8"/>
        <v>0</v>
      </c>
      <c r="Z82" s="29">
        <f t="shared" si="9"/>
        <v>0</v>
      </c>
      <c r="AA82" s="29">
        <f t="shared" si="10"/>
        <v>0</v>
      </c>
      <c r="AB82" s="29">
        <f t="shared" si="11"/>
        <v>0</v>
      </c>
      <c r="AC82" s="29">
        <f t="shared" si="12"/>
        <v>0</v>
      </c>
      <c r="AD82" s="29">
        <f t="shared" si="13"/>
        <v>0</v>
      </c>
      <c r="AE82" s="29">
        <f t="shared" si="14"/>
        <v>0</v>
      </c>
      <c r="AF82" s="29">
        <f t="shared" si="15"/>
        <v>0</v>
      </c>
      <c r="AG82" s="29">
        <f t="shared" si="16"/>
        <v>0</v>
      </c>
      <c r="AH82" s="67">
        <f t="shared" si="17"/>
        <v>0</v>
      </c>
      <c r="AI82" s="139">
        <f t="shared" si="18"/>
        <v>0</v>
      </c>
      <c r="AJ82" s="67">
        <f t="shared" si="19"/>
        <v>0</v>
      </c>
      <c r="AK82" s="140">
        <f t="shared" si="20"/>
        <v>0</v>
      </c>
      <c r="AL82" s="26"/>
      <c r="AM82" s="26"/>
      <c r="AN82" s="26"/>
      <c r="AO82" s="26"/>
      <c r="AP82" s="26"/>
      <c r="AQ82" s="26"/>
      <c r="AR82" s="26"/>
      <c r="AS82" s="26"/>
    </row>
    <row r="83" spans="18:45" ht="19.5" customHeight="1">
      <c r="R83" s="27" t="s">
        <v>259</v>
      </c>
      <c r="S83" s="130">
        <v>25</v>
      </c>
      <c r="T83" s="28">
        <f t="shared" si="21"/>
        <v>0</v>
      </c>
      <c r="U83" s="28">
        <f t="shared" si="21"/>
        <v>0</v>
      </c>
      <c r="V83" s="29">
        <f t="shared" si="5"/>
        <v>0</v>
      </c>
      <c r="W83" s="29">
        <f t="shared" si="6"/>
        <v>0</v>
      </c>
      <c r="X83" s="29">
        <f t="shared" si="7"/>
        <v>0</v>
      </c>
      <c r="Y83" s="29">
        <f t="shared" si="8"/>
        <v>0</v>
      </c>
      <c r="Z83" s="29">
        <f t="shared" si="9"/>
        <v>0</v>
      </c>
      <c r="AA83" s="29">
        <f t="shared" si="10"/>
        <v>0</v>
      </c>
      <c r="AB83" s="29">
        <f t="shared" si="11"/>
        <v>0</v>
      </c>
      <c r="AC83" s="29">
        <f t="shared" si="12"/>
        <v>0</v>
      </c>
      <c r="AD83" s="29">
        <f t="shared" si="13"/>
        <v>0</v>
      </c>
      <c r="AE83" s="29">
        <f t="shared" si="14"/>
        <v>0</v>
      </c>
      <c r="AF83" s="29">
        <f t="shared" si="15"/>
        <v>0</v>
      </c>
      <c r="AG83" s="29">
        <f t="shared" si="16"/>
        <v>0</v>
      </c>
      <c r="AH83" s="67">
        <f t="shared" si="17"/>
        <v>0</v>
      </c>
      <c r="AI83" s="139">
        <f t="shared" si="18"/>
        <v>0</v>
      </c>
      <c r="AJ83" s="67">
        <f t="shared" si="19"/>
        <v>0</v>
      </c>
      <c r="AK83" s="140">
        <f t="shared" si="20"/>
        <v>0</v>
      </c>
      <c r="AL83" s="26"/>
      <c r="AM83" s="26"/>
      <c r="AN83" s="26"/>
      <c r="AO83" s="26"/>
      <c r="AP83" s="26"/>
      <c r="AQ83" s="26"/>
      <c r="AR83" s="26"/>
      <c r="AS83" s="26"/>
    </row>
    <row r="84" spans="18:45" ht="19.5" customHeight="1">
      <c r="R84" s="27" t="s">
        <v>260</v>
      </c>
      <c r="S84" s="130">
        <v>26</v>
      </c>
      <c r="T84" s="28">
        <f t="shared" si="21"/>
        <v>0</v>
      </c>
      <c r="U84" s="28">
        <f t="shared" si="21"/>
        <v>0</v>
      </c>
      <c r="V84" s="29">
        <f t="shared" si="5"/>
        <v>0</v>
      </c>
      <c r="W84" s="29">
        <f t="shared" si="6"/>
        <v>0</v>
      </c>
      <c r="X84" s="29">
        <f t="shared" si="7"/>
        <v>0</v>
      </c>
      <c r="Y84" s="29">
        <f t="shared" si="8"/>
        <v>0</v>
      </c>
      <c r="Z84" s="29">
        <f t="shared" si="9"/>
        <v>0</v>
      </c>
      <c r="AA84" s="29">
        <f t="shared" si="10"/>
        <v>0</v>
      </c>
      <c r="AB84" s="29">
        <f t="shared" si="11"/>
        <v>0</v>
      </c>
      <c r="AC84" s="29">
        <f t="shared" si="12"/>
        <v>0</v>
      </c>
      <c r="AD84" s="29">
        <f t="shared" si="13"/>
        <v>0</v>
      </c>
      <c r="AE84" s="29">
        <f t="shared" si="14"/>
        <v>0</v>
      </c>
      <c r="AF84" s="29">
        <f t="shared" si="15"/>
        <v>0</v>
      </c>
      <c r="AG84" s="29">
        <f t="shared" si="16"/>
        <v>0</v>
      </c>
      <c r="AH84" s="67">
        <f t="shared" si="17"/>
        <v>0</v>
      </c>
      <c r="AI84" s="139">
        <f t="shared" si="18"/>
        <v>0</v>
      </c>
      <c r="AJ84" s="67">
        <f t="shared" si="19"/>
        <v>0</v>
      </c>
      <c r="AK84" s="140">
        <f t="shared" si="20"/>
        <v>0</v>
      </c>
      <c r="AL84" s="26"/>
      <c r="AM84" s="26"/>
      <c r="AN84" s="26"/>
      <c r="AO84" s="26"/>
      <c r="AP84" s="26"/>
      <c r="AQ84" s="26"/>
      <c r="AR84" s="26"/>
      <c r="AS84" s="26"/>
    </row>
    <row r="85" spans="18:45" ht="19.5" customHeight="1">
      <c r="R85" s="27" t="s">
        <v>261</v>
      </c>
      <c r="S85" s="130">
        <v>27</v>
      </c>
      <c r="T85" s="28">
        <f t="shared" si="21"/>
        <v>0</v>
      </c>
      <c r="U85" s="28">
        <f t="shared" si="21"/>
        <v>0</v>
      </c>
      <c r="V85" s="29">
        <f t="shared" si="5"/>
        <v>0</v>
      </c>
      <c r="W85" s="29">
        <f t="shared" si="6"/>
        <v>0</v>
      </c>
      <c r="X85" s="29">
        <f t="shared" si="7"/>
        <v>0</v>
      </c>
      <c r="Y85" s="29">
        <f t="shared" si="8"/>
        <v>0</v>
      </c>
      <c r="Z85" s="29">
        <f t="shared" si="9"/>
        <v>0</v>
      </c>
      <c r="AA85" s="29">
        <f t="shared" si="10"/>
        <v>0</v>
      </c>
      <c r="AB85" s="29">
        <f t="shared" si="11"/>
        <v>0</v>
      </c>
      <c r="AC85" s="29">
        <f t="shared" si="12"/>
        <v>0</v>
      </c>
      <c r="AD85" s="29">
        <f t="shared" si="13"/>
        <v>0</v>
      </c>
      <c r="AE85" s="29">
        <f t="shared" si="14"/>
        <v>0</v>
      </c>
      <c r="AF85" s="29">
        <f t="shared" si="15"/>
        <v>0</v>
      </c>
      <c r="AG85" s="29">
        <f t="shared" si="16"/>
        <v>0</v>
      </c>
      <c r="AH85" s="67">
        <f t="shared" si="17"/>
        <v>0</v>
      </c>
      <c r="AI85" s="139">
        <f t="shared" si="18"/>
        <v>0</v>
      </c>
      <c r="AJ85" s="67">
        <f t="shared" si="19"/>
        <v>0</v>
      </c>
      <c r="AK85" s="140">
        <f t="shared" si="20"/>
        <v>0</v>
      </c>
      <c r="AL85" s="26"/>
      <c r="AM85" s="26"/>
      <c r="AN85" s="26"/>
      <c r="AO85" s="26"/>
      <c r="AP85" s="26"/>
      <c r="AQ85" s="26"/>
      <c r="AR85" s="26"/>
      <c r="AS85" s="26"/>
    </row>
    <row r="86" spans="18:45" ht="19.5" customHeight="1">
      <c r="R86" s="27" t="s">
        <v>262</v>
      </c>
      <c r="S86" s="130">
        <v>28</v>
      </c>
      <c r="T86" s="28">
        <f t="shared" si="21"/>
        <v>0</v>
      </c>
      <c r="U86" s="28">
        <f t="shared" si="21"/>
        <v>0</v>
      </c>
      <c r="V86" s="29">
        <f t="shared" si="5"/>
        <v>0</v>
      </c>
      <c r="W86" s="29">
        <f t="shared" si="6"/>
        <v>0</v>
      </c>
      <c r="X86" s="29">
        <f t="shared" si="7"/>
        <v>0</v>
      </c>
      <c r="Y86" s="29">
        <f t="shared" si="8"/>
        <v>0</v>
      </c>
      <c r="Z86" s="29">
        <f t="shared" si="9"/>
        <v>0</v>
      </c>
      <c r="AA86" s="29">
        <f t="shared" si="10"/>
        <v>0</v>
      </c>
      <c r="AB86" s="29">
        <f t="shared" si="11"/>
        <v>0</v>
      </c>
      <c r="AC86" s="29">
        <f t="shared" si="12"/>
        <v>0</v>
      </c>
      <c r="AD86" s="29">
        <f t="shared" si="13"/>
        <v>0</v>
      </c>
      <c r="AE86" s="29">
        <f t="shared" si="14"/>
        <v>0</v>
      </c>
      <c r="AF86" s="29">
        <f t="shared" si="15"/>
        <v>0</v>
      </c>
      <c r="AG86" s="29">
        <f t="shared" si="16"/>
        <v>0</v>
      </c>
      <c r="AH86" s="67">
        <f t="shared" si="17"/>
        <v>0</v>
      </c>
      <c r="AI86" s="139">
        <f t="shared" si="18"/>
        <v>0</v>
      </c>
      <c r="AJ86" s="67">
        <f t="shared" si="19"/>
        <v>0</v>
      </c>
      <c r="AK86" s="140">
        <f t="shared" si="20"/>
        <v>0</v>
      </c>
      <c r="AL86" s="26"/>
      <c r="AM86" s="26"/>
      <c r="AN86" s="26"/>
      <c r="AO86" s="26"/>
      <c r="AP86" s="26"/>
      <c r="AQ86" s="26"/>
      <c r="AR86" s="26"/>
      <c r="AS86" s="26"/>
    </row>
    <row r="87" spans="18:45" ht="19.5" customHeight="1">
      <c r="R87" s="27" t="s">
        <v>263</v>
      </c>
      <c r="S87" s="130">
        <v>29</v>
      </c>
      <c r="T87" s="28">
        <f t="shared" si="21"/>
        <v>0</v>
      </c>
      <c r="U87" s="28">
        <f t="shared" si="21"/>
        <v>0</v>
      </c>
      <c r="V87" s="29">
        <f t="shared" si="5"/>
        <v>0</v>
      </c>
      <c r="W87" s="29">
        <f t="shared" si="6"/>
        <v>0</v>
      </c>
      <c r="X87" s="29">
        <f t="shared" si="7"/>
        <v>0</v>
      </c>
      <c r="Y87" s="29">
        <f t="shared" si="8"/>
        <v>0</v>
      </c>
      <c r="Z87" s="29">
        <f t="shared" si="9"/>
        <v>0</v>
      </c>
      <c r="AA87" s="29">
        <f t="shared" si="10"/>
        <v>0</v>
      </c>
      <c r="AB87" s="29">
        <f t="shared" si="11"/>
        <v>0</v>
      </c>
      <c r="AC87" s="29">
        <f t="shared" si="12"/>
        <v>0</v>
      </c>
      <c r="AD87" s="29">
        <f t="shared" si="13"/>
        <v>0</v>
      </c>
      <c r="AE87" s="29">
        <f t="shared" si="14"/>
        <v>0</v>
      </c>
      <c r="AF87" s="29">
        <f t="shared" si="15"/>
        <v>0</v>
      </c>
      <c r="AG87" s="29">
        <f t="shared" si="16"/>
        <v>0</v>
      </c>
      <c r="AH87" s="67">
        <f t="shared" si="17"/>
        <v>0</v>
      </c>
      <c r="AI87" s="139">
        <f t="shared" si="18"/>
        <v>0</v>
      </c>
      <c r="AJ87" s="67">
        <f t="shared" si="19"/>
        <v>0</v>
      </c>
      <c r="AK87" s="140">
        <f t="shared" si="20"/>
        <v>0</v>
      </c>
      <c r="AL87" s="26"/>
      <c r="AM87" s="26"/>
      <c r="AN87" s="26"/>
      <c r="AO87" s="26"/>
      <c r="AP87" s="26"/>
      <c r="AQ87" s="26"/>
      <c r="AR87" s="26"/>
      <c r="AS87" s="26"/>
    </row>
    <row r="88" spans="18:45" ht="19.5" customHeight="1">
      <c r="R88" s="27" t="s">
        <v>264</v>
      </c>
      <c r="S88" s="130">
        <v>30</v>
      </c>
      <c r="T88" s="28">
        <f t="shared" si="21"/>
        <v>0</v>
      </c>
      <c r="U88" s="28">
        <f t="shared" si="21"/>
        <v>0</v>
      </c>
      <c r="V88" s="29">
        <f t="shared" si="5"/>
        <v>0</v>
      </c>
      <c r="W88" s="29">
        <f t="shared" si="6"/>
        <v>0</v>
      </c>
      <c r="X88" s="29">
        <f t="shared" si="7"/>
        <v>0</v>
      </c>
      <c r="Y88" s="29">
        <f t="shared" si="8"/>
        <v>0</v>
      </c>
      <c r="Z88" s="29">
        <f t="shared" si="9"/>
        <v>0</v>
      </c>
      <c r="AA88" s="29">
        <f t="shared" si="10"/>
        <v>0</v>
      </c>
      <c r="AB88" s="29">
        <f t="shared" si="11"/>
        <v>0</v>
      </c>
      <c r="AC88" s="29">
        <f t="shared" si="12"/>
        <v>0</v>
      </c>
      <c r="AD88" s="29">
        <f t="shared" si="13"/>
        <v>0</v>
      </c>
      <c r="AE88" s="29">
        <f t="shared" si="14"/>
        <v>0</v>
      </c>
      <c r="AF88" s="29">
        <f t="shared" si="15"/>
        <v>0</v>
      </c>
      <c r="AG88" s="29">
        <f t="shared" si="16"/>
        <v>0</v>
      </c>
      <c r="AH88" s="67">
        <f t="shared" si="17"/>
        <v>0</v>
      </c>
      <c r="AI88" s="139">
        <f t="shared" si="18"/>
        <v>0</v>
      </c>
      <c r="AJ88" s="67">
        <f t="shared" si="19"/>
        <v>0</v>
      </c>
      <c r="AK88" s="140">
        <f t="shared" si="20"/>
        <v>0</v>
      </c>
      <c r="AL88" s="26"/>
      <c r="AM88" s="26"/>
      <c r="AN88" s="26"/>
      <c r="AO88" s="26"/>
      <c r="AP88" s="26"/>
      <c r="AQ88" s="26"/>
      <c r="AR88" s="26"/>
      <c r="AS88" s="26"/>
    </row>
    <row r="89" spans="18:45" ht="19.5" customHeight="1">
      <c r="R89" s="27" t="s">
        <v>265</v>
      </c>
      <c r="S89" s="130">
        <v>31</v>
      </c>
      <c r="T89" s="28">
        <f t="shared" si="21"/>
        <v>0</v>
      </c>
      <c r="U89" s="28">
        <f t="shared" si="21"/>
        <v>0</v>
      </c>
      <c r="V89" s="29">
        <f t="shared" si="5"/>
        <v>0</v>
      </c>
      <c r="W89" s="29">
        <f t="shared" si="6"/>
        <v>0</v>
      </c>
      <c r="X89" s="29">
        <f t="shared" si="7"/>
        <v>0</v>
      </c>
      <c r="Y89" s="29">
        <f t="shared" si="8"/>
        <v>0</v>
      </c>
      <c r="Z89" s="29">
        <f t="shared" si="9"/>
        <v>0</v>
      </c>
      <c r="AA89" s="29">
        <f t="shared" si="10"/>
        <v>0</v>
      </c>
      <c r="AB89" s="29">
        <f t="shared" si="11"/>
        <v>0</v>
      </c>
      <c r="AC89" s="29">
        <f t="shared" si="12"/>
        <v>0</v>
      </c>
      <c r="AD89" s="29">
        <f t="shared" si="13"/>
        <v>0</v>
      </c>
      <c r="AE89" s="29">
        <f t="shared" si="14"/>
        <v>0</v>
      </c>
      <c r="AF89" s="29">
        <f t="shared" si="15"/>
        <v>0</v>
      </c>
      <c r="AG89" s="29">
        <f t="shared" si="16"/>
        <v>0</v>
      </c>
      <c r="AH89" s="67">
        <f t="shared" si="17"/>
        <v>0</v>
      </c>
      <c r="AI89" s="139">
        <f t="shared" si="18"/>
        <v>0</v>
      </c>
      <c r="AJ89" s="67">
        <f t="shared" si="19"/>
        <v>0</v>
      </c>
      <c r="AK89" s="140">
        <f t="shared" si="20"/>
        <v>0</v>
      </c>
      <c r="AL89" s="26"/>
      <c r="AM89" s="26"/>
      <c r="AN89" s="26"/>
      <c r="AO89" s="26"/>
      <c r="AP89" s="26"/>
      <c r="AQ89" s="26"/>
      <c r="AR89" s="26"/>
      <c r="AS89" s="26"/>
    </row>
    <row r="90" spans="18:45" ht="19.5" customHeight="1">
      <c r="R90" s="27" t="s">
        <v>266</v>
      </c>
      <c r="S90" s="130">
        <v>32</v>
      </c>
      <c r="T90" s="28">
        <f t="shared" si="21"/>
        <v>0</v>
      </c>
      <c r="U90" s="28">
        <f t="shared" si="21"/>
        <v>0</v>
      </c>
      <c r="V90" s="29">
        <f t="shared" si="5"/>
        <v>0</v>
      </c>
      <c r="W90" s="29">
        <f t="shared" si="6"/>
        <v>0</v>
      </c>
      <c r="X90" s="29">
        <f t="shared" si="7"/>
        <v>0</v>
      </c>
      <c r="Y90" s="29">
        <f t="shared" si="8"/>
        <v>0</v>
      </c>
      <c r="Z90" s="29">
        <f t="shared" si="9"/>
        <v>0</v>
      </c>
      <c r="AA90" s="29">
        <f t="shared" si="10"/>
        <v>0</v>
      </c>
      <c r="AB90" s="29">
        <f t="shared" si="11"/>
        <v>0</v>
      </c>
      <c r="AC90" s="29">
        <f t="shared" si="12"/>
        <v>0</v>
      </c>
      <c r="AD90" s="29">
        <f t="shared" si="13"/>
        <v>0</v>
      </c>
      <c r="AE90" s="29">
        <f t="shared" si="14"/>
        <v>0</v>
      </c>
      <c r="AF90" s="29">
        <f t="shared" si="15"/>
        <v>0</v>
      </c>
      <c r="AG90" s="29">
        <f t="shared" si="16"/>
        <v>0</v>
      </c>
      <c r="AH90" s="67">
        <f t="shared" si="17"/>
        <v>0</v>
      </c>
      <c r="AI90" s="139">
        <f t="shared" si="18"/>
        <v>0</v>
      </c>
      <c r="AJ90" s="67">
        <f t="shared" si="19"/>
        <v>0</v>
      </c>
      <c r="AK90" s="140">
        <f t="shared" si="20"/>
        <v>0</v>
      </c>
      <c r="AL90" s="26"/>
      <c r="AM90" s="26"/>
      <c r="AN90" s="26"/>
      <c r="AO90" s="26"/>
      <c r="AP90" s="26"/>
      <c r="AQ90" s="26"/>
      <c r="AR90" s="26"/>
      <c r="AS90" s="26"/>
    </row>
    <row r="91" spans="18:45" ht="19.5" customHeight="1">
      <c r="R91" s="27" t="s">
        <v>267</v>
      </c>
      <c r="S91" s="130">
        <v>33</v>
      </c>
      <c r="T91" s="28">
        <f t="shared" si="21"/>
        <v>0</v>
      </c>
      <c r="U91" s="28">
        <f t="shared" si="21"/>
        <v>0</v>
      </c>
      <c r="V91" s="29">
        <f t="shared" si="5"/>
        <v>0</v>
      </c>
      <c r="W91" s="29">
        <f t="shared" si="6"/>
        <v>0</v>
      </c>
      <c r="X91" s="29">
        <f t="shared" si="7"/>
        <v>0</v>
      </c>
      <c r="Y91" s="29">
        <f t="shared" si="8"/>
        <v>0</v>
      </c>
      <c r="Z91" s="29">
        <f t="shared" si="9"/>
        <v>0</v>
      </c>
      <c r="AA91" s="29">
        <f t="shared" si="10"/>
        <v>0</v>
      </c>
      <c r="AB91" s="29">
        <f t="shared" si="11"/>
        <v>0</v>
      </c>
      <c r="AC91" s="29">
        <f t="shared" si="12"/>
        <v>0</v>
      </c>
      <c r="AD91" s="29">
        <f t="shared" si="13"/>
        <v>0</v>
      </c>
      <c r="AE91" s="29">
        <f t="shared" si="14"/>
        <v>0</v>
      </c>
      <c r="AF91" s="29">
        <f t="shared" si="15"/>
        <v>0</v>
      </c>
      <c r="AG91" s="29">
        <f t="shared" si="16"/>
        <v>0</v>
      </c>
      <c r="AH91" s="67">
        <f t="shared" si="17"/>
        <v>0</v>
      </c>
      <c r="AI91" s="139">
        <f t="shared" si="18"/>
        <v>0</v>
      </c>
      <c r="AJ91" s="67">
        <f t="shared" si="19"/>
        <v>0</v>
      </c>
      <c r="AK91" s="140">
        <f t="shared" si="20"/>
        <v>0</v>
      </c>
      <c r="AL91" s="26"/>
      <c r="AM91" s="26"/>
      <c r="AN91" s="26"/>
      <c r="AO91" s="26"/>
      <c r="AP91" s="26"/>
      <c r="AQ91" s="26"/>
      <c r="AR91" s="26"/>
      <c r="AS91" s="26"/>
    </row>
    <row r="92" spans="18:45" ht="19.5" customHeight="1">
      <c r="R92" s="27" t="s">
        <v>268</v>
      </c>
      <c r="S92" s="130">
        <v>34</v>
      </c>
      <c r="T92" s="28">
        <f t="shared" si="21"/>
        <v>0</v>
      </c>
      <c r="U92" s="28">
        <f t="shared" si="21"/>
        <v>0</v>
      </c>
      <c r="V92" s="29">
        <f t="shared" si="5"/>
        <v>0</v>
      </c>
      <c r="W92" s="29">
        <f t="shared" si="6"/>
        <v>0</v>
      </c>
      <c r="X92" s="29">
        <f t="shared" si="7"/>
        <v>0</v>
      </c>
      <c r="Y92" s="29">
        <f t="shared" si="8"/>
        <v>0</v>
      </c>
      <c r="Z92" s="29">
        <f t="shared" si="9"/>
        <v>0</v>
      </c>
      <c r="AA92" s="29">
        <f t="shared" si="10"/>
        <v>0</v>
      </c>
      <c r="AB92" s="29">
        <f t="shared" si="11"/>
        <v>0</v>
      </c>
      <c r="AC92" s="29">
        <f t="shared" si="12"/>
        <v>0</v>
      </c>
      <c r="AD92" s="29">
        <f t="shared" si="13"/>
        <v>0</v>
      </c>
      <c r="AE92" s="29">
        <f t="shared" si="14"/>
        <v>0</v>
      </c>
      <c r="AF92" s="29">
        <f t="shared" si="15"/>
        <v>0</v>
      </c>
      <c r="AG92" s="29">
        <f t="shared" si="16"/>
        <v>0</v>
      </c>
      <c r="AH92" s="67">
        <f t="shared" si="17"/>
        <v>0</v>
      </c>
      <c r="AI92" s="139">
        <f t="shared" si="18"/>
        <v>0</v>
      </c>
      <c r="AJ92" s="67">
        <f t="shared" si="19"/>
        <v>0</v>
      </c>
      <c r="AK92" s="140">
        <f t="shared" si="20"/>
        <v>0</v>
      </c>
      <c r="AL92" s="26"/>
      <c r="AM92" s="26"/>
      <c r="AN92" s="26"/>
      <c r="AO92" s="26"/>
      <c r="AP92" s="26"/>
      <c r="AQ92" s="26"/>
      <c r="AR92" s="26"/>
      <c r="AS92" s="26"/>
    </row>
    <row r="93" spans="18:45" ht="19.5" customHeight="1">
      <c r="R93" s="27" t="s">
        <v>269</v>
      </c>
      <c r="S93" s="130">
        <v>35</v>
      </c>
      <c r="T93" s="28">
        <f t="shared" si="21"/>
        <v>0</v>
      </c>
      <c r="U93" s="28">
        <f t="shared" si="21"/>
        <v>0</v>
      </c>
      <c r="V93" s="29">
        <f t="shared" si="5"/>
        <v>0</v>
      </c>
      <c r="W93" s="29">
        <f t="shared" si="6"/>
        <v>0</v>
      </c>
      <c r="X93" s="29">
        <f t="shared" si="7"/>
        <v>0</v>
      </c>
      <c r="Y93" s="29">
        <f t="shared" si="8"/>
        <v>0</v>
      </c>
      <c r="Z93" s="29">
        <f t="shared" si="9"/>
        <v>0</v>
      </c>
      <c r="AA93" s="29">
        <f t="shared" si="10"/>
        <v>0</v>
      </c>
      <c r="AB93" s="29">
        <f t="shared" si="11"/>
        <v>0</v>
      </c>
      <c r="AC93" s="29">
        <f t="shared" si="12"/>
        <v>0</v>
      </c>
      <c r="AD93" s="29">
        <f t="shared" si="13"/>
        <v>0</v>
      </c>
      <c r="AE93" s="29">
        <f t="shared" si="14"/>
        <v>0</v>
      </c>
      <c r="AF93" s="29">
        <f t="shared" si="15"/>
        <v>0</v>
      </c>
      <c r="AG93" s="29">
        <f t="shared" si="16"/>
        <v>0</v>
      </c>
      <c r="AH93" s="67">
        <f t="shared" si="17"/>
        <v>0</v>
      </c>
      <c r="AI93" s="139">
        <f t="shared" si="18"/>
        <v>0</v>
      </c>
      <c r="AJ93" s="67">
        <f t="shared" si="19"/>
        <v>0</v>
      </c>
      <c r="AK93" s="140">
        <f t="shared" si="20"/>
        <v>0</v>
      </c>
      <c r="AL93" s="26"/>
      <c r="AM93" s="26"/>
      <c r="AN93" s="26"/>
      <c r="AO93" s="26"/>
      <c r="AP93" s="26"/>
      <c r="AQ93" s="26"/>
      <c r="AR93" s="26"/>
      <c r="AS93" s="26"/>
    </row>
    <row r="94" spans="18:45" ht="19.5" customHeight="1">
      <c r="R94" s="27" t="s">
        <v>270</v>
      </c>
      <c r="S94" s="130">
        <v>36</v>
      </c>
      <c r="T94" s="28">
        <f t="shared" si="21"/>
        <v>0</v>
      </c>
      <c r="U94" s="28">
        <f t="shared" si="21"/>
        <v>0</v>
      </c>
      <c r="V94" s="29">
        <f t="shared" si="5"/>
        <v>0</v>
      </c>
      <c r="W94" s="29">
        <f t="shared" si="6"/>
        <v>0</v>
      </c>
      <c r="X94" s="29">
        <f t="shared" si="7"/>
        <v>0</v>
      </c>
      <c r="Y94" s="29">
        <f t="shared" si="8"/>
        <v>0</v>
      </c>
      <c r="Z94" s="29">
        <f t="shared" si="9"/>
        <v>0</v>
      </c>
      <c r="AA94" s="29">
        <f t="shared" si="10"/>
        <v>0</v>
      </c>
      <c r="AB94" s="29">
        <f t="shared" si="11"/>
        <v>0</v>
      </c>
      <c r="AC94" s="29">
        <f t="shared" si="12"/>
        <v>0</v>
      </c>
      <c r="AD94" s="29">
        <f t="shared" si="13"/>
        <v>0</v>
      </c>
      <c r="AE94" s="29">
        <f t="shared" si="14"/>
        <v>0</v>
      </c>
      <c r="AF94" s="29">
        <f t="shared" si="15"/>
        <v>0</v>
      </c>
      <c r="AG94" s="29">
        <f t="shared" si="16"/>
        <v>0</v>
      </c>
      <c r="AH94" s="67">
        <f t="shared" si="17"/>
        <v>0</v>
      </c>
      <c r="AI94" s="139">
        <f t="shared" si="18"/>
        <v>0</v>
      </c>
      <c r="AJ94" s="67">
        <f t="shared" si="19"/>
        <v>0</v>
      </c>
      <c r="AK94" s="140">
        <f t="shared" si="20"/>
        <v>0</v>
      </c>
      <c r="AL94" s="26"/>
      <c r="AM94" s="26"/>
      <c r="AN94" s="26"/>
      <c r="AO94" s="26"/>
      <c r="AP94" s="26"/>
      <c r="AQ94" s="26"/>
      <c r="AR94" s="26"/>
      <c r="AS94" s="26"/>
    </row>
    <row r="95" spans="18:45" ht="19.5" customHeight="1">
      <c r="R95" s="27" t="s">
        <v>271</v>
      </c>
      <c r="S95" s="130">
        <v>37</v>
      </c>
      <c r="T95" s="28">
        <f t="shared" si="21"/>
        <v>0</v>
      </c>
      <c r="U95" s="28">
        <f t="shared" si="21"/>
        <v>0</v>
      </c>
      <c r="V95" s="29">
        <f t="shared" si="5"/>
        <v>0</v>
      </c>
      <c r="W95" s="29">
        <f t="shared" si="6"/>
        <v>0</v>
      </c>
      <c r="X95" s="29">
        <f t="shared" si="7"/>
        <v>0</v>
      </c>
      <c r="Y95" s="29">
        <f t="shared" si="8"/>
        <v>0</v>
      </c>
      <c r="Z95" s="29">
        <f t="shared" si="9"/>
        <v>0</v>
      </c>
      <c r="AA95" s="29">
        <f t="shared" si="10"/>
        <v>0</v>
      </c>
      <c r="AB95" s="29">
        <f t="shared" si="11"/>
        <v>0</v>
      </c>
      <c r="AC95" s="29">
        <f t="shared" si="12"/>
        <v>0</v>
      </c>
      <c r="AD95" s="29">
        <f t="shared" si="13"/>
        <v>0</v>
      </c>
      <c r="AE95" s="29">
        <f t="shared" si="14"/>
        <v>0</v>
      </c>
      <c r="AF95" s="29">
        <f t="shared" si="15"/>
        <v>0</v>
      </c>
      <c r="AG95" s="29">
        <f t="shared" si="16"/>
        <v>0</v>
      </c>
      <c r="AH95" s="67">
        <f t="shared" si="17"/>
        <v>0</v>
      </c>
      <c r="AI95" s="139">
        <f t="shared" si="18"/>
        <v>0</v>
      </c>
      <c r="AJ95" s="67">
        <f t="shared" si="19"/>
        <v>0</v>
      </c>
      <c r="AK95" s="140">
        <f t="shared" si="20"/>
        <v>0</v>
      </c>
      <c r="AL95" s="26"/>
      <c r="AM95" s="26"/>
      <c r="AN95" s="26"/>
      <c r="AO95" s="26"/>
      <c r="AP95" s="26"/>
      <c r="AQ95" s="26"/>
      <c r="AR95" s="26"/>
      <c r="AS95" s="26"/>
    </row>
    <row r="96" spans="18:45" ht="19.5" customHeight="1">
      <c r="R96" s="27" t="s">
        <v>272</v>
      </c>
      <c r="S96" s="130">
        <v>38</v>
      </c>
      <c r="T96" s="28">
        <f t="shared" si="21"/>
        <v>0</v>
      </c>
      <c r="U96" s="28">
        <f t="shared" si="21"/>
        <v>0</v>
      </c>
      <c r="V96" s="29">
        <f t="shared" si="5"/>
        <v>0</v>
      </c>
      <c r="W96" s="29">
        <f t="shared" si="6"/>
        <v>0</v>
      </c>
      <c r="X96" s="29">
        <f t="shared" si="7"/>
        <v>0</v>
      </c>
      <c r="Y96" s="29">
        <f t="shared" si="8"/>
        <v>0</v>
      </c>
      <c r="Z96" s="29">
        <f t="shared" si="9"/>
        <v>0</v>
      </c>
      <c r="AA96" s="29">
        <f t="shared" si="10"/>
        <v>0</v>
      </c>
      <c r="AB96" s="29">
        <f t="shared" si="11"/>
        <v>0</v>
      </c>
      <c r="AC96" s="29">
        <f t="shared" si="12"/>
        <v>0</v>
      </c>
      <c r="AD96" s="29">
        <f t="shared" si="13"/>
        <v>0</v>
      </c>
      <c r="AE96" s="29">
        <f t="shared" si="14"/>
        <v>0</v>
      </c>
      <c r="AF96" s="29">
        <f t="shared" si="15"/>
        <v>0</v>
      </c>
      <c r="AG96" s="29">
        <f t="shared" si="16"/>
        <v>0</v>
      </c>
      <c r="AH96" s="67">
        <f t="shared" si="17"/>
        <v>0</v>
      </c>
      <c r="AI96" s="139">
        <f t="shared" si="18"/>
        <v>0</v>
      </c>
      <c r="AJ96" s="67">
        <f t="shared" si="19"/>
        <v>0</v>
      </c>
      <c r="AK96" s="140">
        <f t="shared" si="20"/>
        <v>0</v>
      </c>
      <c r="AL96" s="26"/>
      <c r="AM96" s="26"/>
      <c r="AN96" s="26"/>
      <c r="AO96" s="26"/>
      <c r="AP96" s="26"/>
      <c r="AQ96" s="26"/>
      <c r="AR96" s="26"/>
      <c r="AS96" s="26"/>
    </row>
    <row r="97" spans="18:45" ht="19.5" customHeight="1">
      <c r="R97" s="27" t="s">
        <v>273</v>
      </c>
      <c r="S97" s="130">
        <v>39</v>
      </c>
      <c r="T97" s="28">
        <f t="shared" si="21"/>
        <v>0</v>
      </c>
      <c r="U97" s="28">
        <f t="shared" si="21"/>
        <v>0</v>
      </c>
      <c r="V97" s="29">
        <f t="shared" si="5"/>
        <v>0</v>
      </c>
      <c r="W97" s="29">
        <f t="shared" si="6"/>
        <v>0</v>
      </c>
      <c r="X97" s="29">
        <f t="shared" si="7"/>
        <v>0</v>
      </c>
      <c r="Y97" s="29">
        <f t="shared" si="8"/>
        <v>0</v>
      </c>
      <c r="Z97" s="29">
        <f t="shared" si="9"/>
        <v>0</v>
      </c>
      <c r="AA97" s="29">
        <f t="shared" si="10"/>
        <v>0</v>
      </c>
      <c r="AB97" s="29">
        <f t="shared" si="11"/>
        <v>0</v>
      </c>
      <c r="AC97" s="29">
        <f t="shared" si="12"/>
        <v>0</v>
      </c>
      <c r="AD97" s="29">
        <f t="shared" si="13"/>
        <v>0</v>
      </c>
      <c r="AE97" s="29">
        <f t="shared" si="14"/>
        <v>0</v>
      </c>
      <c r="AF97" s="29">
        <f t="shared" si="15"/>
        <v>0</v>
      </c>
      <c r="AG97" s="29">
        <f t="shared" si="16"/>
        <v>0</v>
      </c>
      <c r="AH97" s="67">
        <f t="shared" si="17"/>
        <v>0</v>
      </c>
      <c r="AI97" s="139">
        <f t="shared" si="18"/>
        <v>0</v>
      </c>
      <c r="AJ97" s="67">
        <f t="shared" si="19"/>
        <v>0</v>
      </c>
      <c r="AK97" s="140">
        <f t="shared" si="20"/>
        <v>0</v>
      </c>
      <c r="AL97" s="26"/>
      <c r="AM97" s="26"/>
      <c r="AN97" s="26"/>
      <c r="AO97" s="26"/>
      <c r="AP97" s="26"/>
      <c r="AQ97" s="26"/>
      <c r="AR97" s="26"/>
      <c r="AS97" s="26"/>
    </row>
    <row r="98" spans="18:45" ht="19.5" customHeight="1">
      <c r="R98" s="27" t="s">
        <v>274</v>
      </c>
      <c r="S98" s="130">
        <v>40</v>
      </c>
      <c r="T98" s="28">
        <f t="shared" si="21"/>
        <v>0</v>
      </c>
      <c r="U98" s="28">
        <f t="shared" si="21"/>
        <v>0</v>
      </c>
      <c r="V98" s="29">
        <f t="shared" si="5"/>
        <v>0</v>
      </c>
      <c r="W98" s="29">
        <f t="shared" si="6"/>
        <v>0</v>
      </c>
      <c r="X98" s="29">
        <f t="shared" si="7"/>
        <v>0</v>
      </c>
      <c r="Y98" s="29">
        <f t="shared" si="8"/>
        <v>0</v>
      </c>
      <c r="Z98" s="29">
        <f t="shared" si="9"/>
        <v>0</v>
      </c>
      <c r="AA98" s="29">
        <f t="shared" si="10"/>
        <v>0</v>
      </c>
      <c r="AB98" s="29">
        <f t="shared" si="11"/>
        <v>0</v>
      </c>
      <c r="AC98" s="29">
        <f t="shared" si="12"/>
        <v>0</v>
      </c>
      <c r="AD98" s="29">
        <f t="shared" si="13"/>
        <v>0</v>
      </c>
      <c r="AE98" s="29">
        <f t="shared" si="14"/>
        <v>0</v>
      </c>
      <c r="AF98" s="29">
        <f t="shared" si="15"/>
        <v>0</v>
      </c>
      <c r="AG98" s="29">
        <f t="shared" si="16"/>
        <v>0</v>
      </c>
      <c r="AH98" s="67">
        <f t="shared" si="17"/>
        <v>0</v>
      </c>
      <c r="AI98" s="139">
        <f t="shared" si="18"/>
        <v>0</v>
      </c>
      <c r="AJ98" s="67">
        <f t="shared" si="19"/>
        <v>0</v>
      </c>
      <c r="AK98" s="140">
        <f t="shared" si="20"/>
        <v>0</v>
      </c>
      <c r="AL98" s="26"/>
      <c r="AM98" s="26"/>
      <c r="AN98" s="26"/>
      <c r="AO98" s="26"/>
      <c r="AP98" s="26"/>
      <c r="AQ98" s="26"/>
      <c r="AR98" s="26"/>
      <c r="AS98" s="26"/>
    </row>
    <row r="99" spans="18:45" ht="19.5" customHeight="1">
      <c r="R99" s="27" t="s">
        <v>275</v>
      </c>
      <c r="S99" s="130">
        <v>41</v>
      </c>
      <c r="T99" s="28">
        <f t="shared" si="21"/>
        <v>0</v>
      </c>
      <c r="U99" s="28">
        <f t="shared" si="21"/>
        <v>0</v>
      </c>
      <c r="V99" s="29">
        <f t="shared" si="5"/>
        <v>0</v>
      </c>
      <c r="W99" s="29">
        <f t="shared" si="6"/>
        <v>0</v>
      </c>
      <c r="X99" s="29">
        <f t="shared" si="7"/>
        <v>0</v>
      </c>
      <c r="Y99" s="29">
        <f t="shared" si="8"/>
        <v>0</v>
      </c>
      <c r="Z99" s="29">
        <f t="shared" si="9"/>
        <v>0</v>
      </c>
      <c r="AA99" s="29">
        <f t="shared" si="10"/>
        <v>0</v>
      </c>
      <c r="AB99" s="29">
        <f t="shared" si="11"/>
        <v>0</v>
      </c>
      <c r="AC99" s="29">
        <f t="shared" si="12"/>
        <v>0</v>
      </c>
      <c r="AD99" s="29">
        <f t="shared" si="13"/>
        <v>0</v>
      </c>
      <c r="AE99" s="29">
        <f t="shared" si="14"/>
        <v>0</v>
      </c>
      <c r="AF99" s="29">
        <f t="shared" si="15"/>
        <v>0</v>
      </c>
      <c r="AG99" s="29">
        <f t="shared" si="16"/>
        <v>0</v>
      </c>
      <c r="AH99" s="67">
        <f t="shared" si="17"/>
        <v>0</v>
      </c>
      <c r="AI99" s="139">
        <f t="shared" si="18"/>
        <v>0</v>
      </c>
      <c r="AJ99" s="67">
        <f t="shared" si="19"/>
        <v>0</v>
      </c>
      <c r="AK99" s="140">
        <f t="shared" si="20"/>
        <v>0</v>
      </c>
      <c r="AL99" s="26"/>
      <c r="AM99" s="26"/>
      <c r="AN99" s="26"/>
      <c r="AO99" s="26"/>
      <c r="AP99" s="26"/>
      <c r="AQ99" s="26"/>
      <c r="AR99" s="26"/>
      <c r="AS99" s="26"/>
    </row>
    <row r="100" spans="18:45" ht="19.5" customHeight="1">
      <c r="R100" s="27" t="s">
        <v>276</v>
      </c>
      <c r="S100" s="130">
        <v>42</v>
      </c>
      <c r="T100" s="28">
        <f t="shared" si="21"/>
        <v>0</v>
      </c>
      <c r="U100" s="28">
        <f t="shared" si="21"/>
        <v>0</v>
      </c>
      <c r="V100" s="29">
        <f t="shared" si="5"/>
        <v>0</v>
      </c>
      <c r="W100" s="29">
        <f t="shared" si="6"/>
        <v>0</v>
      </c>
      <c r="X100" s="29">
        <f t="shared" si="7"/>
        <v>0</v>
      </c>
      <c r="Y100" s="29">
        <f t="shared" si="8"/>
        <v>0</v>
      </c>
      <c r="Z100" s="29">
        <f t="shared" si="9"/>
        <v>0</v>
      </c>
      <c r="AA100" s="29">
        <f t="shared" si="10"/>
        <v>0</v>
      </c>
      <c r="AB100" s="29">
        <f t="shared" si="11"/>
        <v>0</v>
      </c>
      <c r="AC100" s="29">
        <f t="shared" si="12"/>
        <v>0</v>
      </c>
      <c r="AD100" s="29">
        <f t="shared" si="13"/>
        <v>0</v>
      </c>
      <c r="AE100" s="29">
        <f t="shared" si="14"/>
        <v>0</v>
      </c>
      <c r="AF100" s="29">
        <f t="shared" si="15"/>
        <v>0</v>
      </c>
      <c r="AG100" s="29">
        <f t="shared" si="16"/>
        <v>0</v>
      </c>
      <c r="AH100" s="67">
        <f t="shared" si="17"/>
        <v>0</v>
      </c>
      <c r="AI100" s="139">
        <f t="shared" si="18"/>
        <v>0</v>
      </c>
      <c r="AJ100" s="67">
        <f t="shared" si="19"/>
        <v>0</v>
      </c>
      <c r="AK100" s="140">
        <f t="shared" si="20"/>
        <v>0</v>
      </c>
      <c r="AL100" s="26"/>
      <c r="AM100" s="26"/>
      <c r="AN100" s="26"/>
      <c r="AO100" s="26"/>
      <c r="AP100" s="26"/>
      <c r="AQ100" s="26"/>
      <c r="AR100" s="26"/>
      <c r="AS100" s="26"/>
    </row>
    <row r="101" spans="18:45" ht="19.5" customHeight="1">
      <c r="R101" s="27" t="s">
        <v>277</v>
      </c>
      <c r="S101" s="130">
        <v>43</v>
      </c>
      <c r="T101" s="28">
        <f t="shared" si="21"/>
        <v>0</v>
      </c>
      <c r="U101" s="28">
        <f t="shared" si="21"/>
        <v>0</v>
      </c>
      <c r="V101" s="29">
        <f t="shared" si="5"/>
        <v>0</v>
      </c>
      <c r="W101" s="29">
        <f t="shared" si="6"/>
        <v>0</v>
      </c>
      <c r="X101" s="29">
        <f t="shared" si="7"/>
        <v>0</v>
      </c>
      <c r="Y101" s="29">
        <f t="shared" si="8"/>
        <v>0</v>
      </c>
      <c r="Z101" s="29">
        <f t="shared" si="9"/>
        <v>0</v>
      </c>
      <c r="AA101" s="29">
        <f t="shared" si="10"/>
        <v>0</v>
      </c>
      <c r="AB101" s="29">
        <f t="shared" si="11"/>
        <v>0</v>
      </c>
      <c r="AC101" s="29">
        <f t="shared" si="12"/>
        <v>0</v>
      </c>
      <c r="AD101" s="29">
        <f t="shared" si="13"/>
        <v>0</v>
      </c>
      <c r="AE101" s="29">
        <f t="shared" si="14"/>
        <v>0</v>
      </c>
      <c r="AF101" s="29">
        <f t="shared" si="15"/>
        <v>0</v>
      </c>
      <c r="AG101" s="29">
        <f t="shared" si="16"/>
        <v>0</v>
      </c>
      <c r="AH101" s="67">
        <f t="shared" si="17"/>
        <v>0</v>
      </c>
      <c r="AI101" s="139">
        <f t="shared" si="18"/>
        <v>0</v>
      </c>
      <c r="AJ101" s="67">
        <f t="shared" si="19"/>
        <v>0</v>
      </c>
      <c r="AK101" s="140">
        <f t="shared" si="20"/>
        <v>0</v>
      </c>
      <c r="AL101" s="26"/>
      <c r="AM101" s="26"/>
      <c r="AN101" s="26"/>
      <c r="AO101" s="26"/>
      <c r="AP101" s="26"/>
      <c r="AQ101" s="26"/>
      <c r="AR101" s="26"/>
      <c r="AS101" s="26"/>
    </row>
    <row r="102" spans="18:45" ht="19.5" customHeight="1">
      <c r="R102" s="27" t="s">
        <v>278</v>
      </c>
      <c r="S102" s="130">
        <v>44</v>
      </c>
      <c r="T102" s="28">
        <f t="shared" si="21"/>
        <v>0</v>
      </c>
      <c r="U102" s="28">
        <f t="shared" si="21"/>
        <v>0</v>
      </c>
      <c r="V102" s="29">
        <f t="shared" si="5"/>
        <v>0</v>
      </c>
      <c r="W102" s="29">
        <f t="shared" si="6"/>
        <v>0</v>
      </c>
      <c r="X102" s="29">
        <f t="shared" si="7"/>
        <v>0</v>
      </c>
      <c r="Y102" s="29">
        <f t="shared" si="8"/>
        <v>0</v>
      </c>
      <c r="Z102" s="29">
        <f t="shared" si="9"/>
        <v>0</v>
      </c>
      <c r="AA102" s="29">
        <f t="shared" si="10"/>
        <v>0</v>
      </c>
      <c r="AB102" s="29">
        <f t="shared" si="11"/>
        <v>0</v>
      </c>
      <c r="AC102" s="29">
        <f t="shared" si="12"/>
        <v>0</v>
      </c>
      <c r="AD102" s="29">
        <f t="shared" si="13"/>
        <v>0</v>
      </c>
      <c r="AE102" s="29">
        <f t="shared" si="14"/>
        <v>0</v>
      </c>
      <c r="AF102" s="29">
        <f t="shared" si="15"/>
        <v>0</v>
      </c>
      <c r="AG102" s="29">
        <f t="shared" si="16"/>
        <v>0</v>
      </c>
      <c r="AH102" s="67">
        <f t="shared" si="17"/>
        <v>0</v>
      </c>
      <c r="AI102" s="139">
        <f t="shared" si="18"/>
        <v>0</v>
      </c>
      <c r="AJ102" s="67">
        <f t="shared" si="19"/>
        <v>0</v>
      </c>
      <c r="AK102" s="140">
        <f t="shared" si="20"/>
        <v>0</v>
      </c>
      <c r="AL102" s="26"/>
      <c r="AM102" s="26"/>
      <c r="AN102" s="26"/>
      <c r="AO102" s="26"/>
      <c r="AP102" s="26"/>
      <c r="AQ102" s="26"/>
      <c r="AR102" s="26"/>
      <c r="AS102" s="26"/>
    </row>
    <row r="103" spans="18:45" ht="19.5" customHeight="1">
      <c r="R103" s="27" t="s">
        <v>279</v>
      </c>
      <c r="S103" s="130">
        <v>45</v>
      </c>
      <c r="T103" s="28">
        <f t="shared" si="21"/>
        <v>0</v>
      </c>
      <c r="U103" s="28">
        <f t="shared" si="21"/>
        <v>0</v>
      </c>
      <c r="V103" s="29">
        <f t="shared" si="5"/>
        <v>0</v>
      </c>
      <c r="W103" s="29">
        <f t="shared" si="6"/>
        <v>0</v>
      </c>
      <c r="X103" s="29">
        <f t="shared" si="7"/>
        <v>0</v>
      </c>
      <c r="Y103" s="29">
        <f t="shared" si="8"/>
        <v>0</v>
      </c>
      <c r="Z103" s="29">
        <f t="shared" si="9"/>
        <v>0</v>
      </c>
      <c r="AA103" s="29">
        <f t="shared" si="10"/>
        <v>0</v>
      </c>
      <c r="AB103" s="29">
        <f t="shared" si="11"/>
        <v>0</v>
      </c>
      <c r="AC103" s="29">
        <f t="shared" si="12"/>
        <v>0</v>
      </c>
      <c r="AD103" s="29">
        <f t="shared" si="13"/>
        <v>0</v>
      </c>
      <c r="AE103" s="29">
        <f t="shared" si="14"/>
        <v>0</v>
      </c>
      <c r="AF103" s="29">
        <f t="shared" si="15"/>
        <v>0</v>
      </c>
      <c r="AG103" s="29">
        <f t="shared" si="16"/>
        <v>0</v>
      </c>
      <c r="AH103" s="67">
        <f t="shared" si="17"/>
        <v>0</v>
      </c>
      <c r="AI103" s="139">
        <f t="shared" si="18"/>
        <v>0</v>
      </c>
      <c r="AJ103" s="67">
        <f t="shared" si="19"/>
        <v>0</v>
      </c>
      <c r="AK103" s="140">
        <f t="shared" si="20"/>
        <v>0</v>
      </c>
      <c r="AL103" s="26"/>
      <c r="AM103" s="26"/>
      <c r="AN103" s="26"/>
      <c r="AO103" s="26"/>
      <c r="AP103" s="26"/>
      <c r="AQ103" s="26"/>
      <c r="AR103" s="26"/>
      <c r="AS103" s="26"/>
    </row>
    <row r="104" spans="18:45" ht="19.5" customHeight="1">
      <c r="R104" s="27" t="s">
        <v>280</v>
      </c>
      <c r="S104" s="130">
        <v>46</v>
      </c>
      <c r="T104" s="28">
        <f t="shared" si="21"/>
        <v>0</v>
      </c>
      <c r="U104" s="28">
        <f t="shared" si="21"/>
        <v>0</v>
      </c>
      <c r="V104" s="29">
        <f t="shared" si="5"/>
        <v>0</v>
      </c>
      <c r="W104" s="29">
        <f t="shared" si="6"/>
        <v>0</v>
      </c>
      <c r="X104" s="29">
        <f t="shared" si="7"/>
        <v>0</v>
      </c>
      <c r="Y104" s="29">
        <f t="shared" si="8"/>
        <v>0</v>
      </c>
      <c r="Z104" s="29">
        <f t="shared" si="9"/>
        <v>0</v>
      </c>
      <c r="AA104" s="29">
        <f t="shared" si="10"/>
        <v>0</v>
      </c>
      <c r="AB104" s="29">
        <f t="shared" si="11"/>
        <v>0</v>
      </c>
      <c r="AC104" s="29">
        <f t="shared" si="12"/>
        <v>0</v>
      </c>
      <c r="AD104" s="29">
        <f t="shared" si="13"/>
        <v>0</v>
      </c>
      <c r="AE104" s="29">
        <f t="shared" si="14"/>
        <v>0</v>
      </c>
      <c r="AF104" s="29">
        <f t="shared" si="15"/>
        <v>0</v>
      </c>
      <c r="AG104" s="29">
        <f t="shared" si="16"/>
        <v>0</v>
      </c>
      <c r="AH104" s="67">
        <f t="shared" si="17"/>
        <v>0</v>
      </c>
      <c r="AI104" s="139">
        <f t="shared" si="18"/>
        <v>0</v>
      </c>
      <c r="AJ104" s="67">
        <f t="shared" si="19"/>
        <v>0</v>
      </c>
      <c r="AK104" s="140">
        <f t="shared" si="20"/>
        <v>0</v>
      </c>
      <c r="AL104" s="26"/>
      <c r="AM104" s="26"/>
      <c r="AN104" s="26"/>
      <c r="AO104" s="26"/>
      <c r="AP104" s="26"/>
      <c r="AQ104" s="26"/>
      <c r="AR104" s="26"/>
      <c r="AS104" s="26"/>
    </row>
    <row r="105" spans="18:45" ht="19.5" customHeight="1">
      <c r="R105" s="27" t="s">
        <v>281</v>
      </c>
      <c r="S105" s="130">
        <v>47</v>
      </c>
      <c r="T105" s="28">
        <f t="shared" si="21"/>
        <v>0</v>
      </c>
      <c r="U105" s="28">
        <f t="shared" si="21"/>
        <v>0</v>
      </c>
      <c r="V105" s="29">
        <f t="shared" si="5"/>
        <v>0</v>
      </c>
      <c r="W105" s="29">
        <f t="shared" si="6"/>
        <v>0</v>
      </c>
      <c r="X105" s="29">
        <f t="shared" si="7"/>
        <v>0</v>
      </c>
      <c r="Y105" s="29">
        <f t="shared" si="8"/>
        <v>0</v>
      </c>
      <c r="Z105" s="29">
        <f t="shared" si="9"/>
        <v>0</v>
      </c>
      <c r="AA105" s="29">
        <f t="shared" si="10"/>
        <v>0</v>
      </c>
      <c r="AB105" s="29">
        <f t="shared" si="11"/>
        <v>0</v>
      </c>
      <c r="AC105" s="29">
        <f t="shared" si="12"/>
        <v>0</v>
      </c>
      <c r="AD105" s="29">
        <f t="shared" si="13"/>
        <v>0</v>
      </c>
      <c r="AE105" s="29">
        <f t="shared" si="14"/>
        <v>0</v>
      </c>
      <c r="AF105" s="29">
        <f t="shared" si="15"/>
        <v>0</v>
      </c>
      <c r="AG105" s="29">
        <f t="shared" si="16"/>
        <v>0</v>
      </c>
      <c r="AH105" s="67">
        <f t="shared" si="17"/>
        <v>0</v>
      </c>
      <c r="AI105" s="139">
        <f t="shared" si="18"/>
        <v>0</v>
      </c>
      <c r="AJ105" s="67">
        <f t="shared" si="19"/>
        <v>0</v>
      </c>
      <c r="AK105" s="140">
        <f t="shared" si="20"/>
        <v>0</v>
      </c>
      <c r="AL105" s="26"/>
      <c r="AM105" s="26"/>
      <c r="AN105" s="26"/>
      <c r="AO105" s="26"/>
      <c r="AP105" s="26"/>
      <c r="AQ105" s="26"/>
      <c r="AR105" s="26"/>
      <c r="AS105" s="26"/>
    </row>
    <row r="106" spans="18:45" ht="19.5" customHeight="1">
      <c r="R106" s="27" t="s">
        <v>282</v>
      </c>
      <c r="S106" s="130">
        <v>48</v>
      </c>
      <c r="T106" s="28">
        <f t="shared" si="21"/>
        <v>0</v>
      </c>
      <c r="U106" s="28">
        <f t="shared" si="21"/>
        <v>0</v>
      </c>
      <c r="V106" s="29">
        <f t="shared" si="5"/>
        <v>0</v>
      </c>
      <c r="W106" s="29">
        <f t="shared" si="6"/>
        <v>0</v>
      </c>
      <c r="X106" s="29">
        <f t="shared" si="7"/>
        <v>0</v>
      </c>
      <c r="Y106" s="29">
        <f t="shared" si="8"/>
        <v>0</v>
      </c>
      <c r="Z106" s="29">
        <f t="shared" si="9"/>
        <v>0</v>
      </c>
      <c r="AA106" s="29">
        <f t="shared" si="10"/>
        <v>0</v>
      </c>
      <c r="AB106" s="29">
        <f t="shared" si="11"/>
        <v>0</v>
      </c>
      <c r="AC106" s="29">
        <f t="shared" si="12"/>
        <v>0</v>
      </c>
      <c r="AD106" s="29">
        <f t="shared" si="13"/>
        <v>0</v>
      </c>
      <c r="AE106" s="29">
        <f t="shared" si="14"/>
        <v>0</v>
      </c>
      <c r="AF106" s="29">
        <f t="shared" si="15"/>
        <v>0</v>
      </c>
      <c r="AG106" s="29">
        <f t="shared" si="16"/>
        <v>0</v>
      </c>
      <c r="AH106" s="67">
        <f t="shared" si="17"/>
        <v>0</v>
      </c>
      <c r="AI106" s="139">
        <f t="shared" si="18"/>
        <v>0</v>
      </c>
      <c r="AJ106" s="67">
        <f t="shared" si="19"/>
        <v>0</v>
      </c>
      <c r="AK106" s="140">
        <f t="shared" si="20"/>
        <v>0</v>
      </c>
      <c r="AL106" s="26"/>
      <c r="AM106" s="26"/>
      <c r="AN106" s="26"/>
      <c r="AO106" s="26"/>
      <c r="AP106" s="26"/>
      <c r="AQ106" s="26"/>
      <c r="AR106" s="26"/>
      <c r="AS106" s="26"/>
    </row>
    <row r="107" spans="18:45" ht="19.5" customHeight="1">
      <c r="R107" s="27" t="s">
        <v>283</v>
      </c>
      <c r="S107" s="130">
        <v>49</v>
      </c>
      <c r="T107" s="28">
        <f t="shared" si="21"/>
        <v>0</v>
      </c>
      <c r="U107" s="28">
        <f t="shared" si="21"/>
        <v>0</v>
      </c>
      <c r="V107" s="29">
        <f t="shared" si="5"/>
        <v>0</v>
      </c>
      <c r="W107" s="29">
        <f t="shared" si="6"/>
        <v>0</v>
      </c>
      <c r="X107" s="29">
        <f t="shared" si="7"/>
        <v>0</v>
      </c>
      <c r="Y107" s="29">
        <f t="shared" si="8"/>
        <v>0</v>
      </c>
      <c r="Z107" s="29">
        <f t="shared" si="9"/>
        <v>0</v>
      </c>
      <c r="AA107" s="29">
        <f t="shared" si="10"/>
        <v>0</v>
      </c>
      <c r="AB107" s="29">
        <f t="shared" si="11"/>
        <v>0</v>
      </c>
      <c r="AC107" s="29">
        <f t="shared" si="12"/>
        <v>0</v>
      </c>
      <c r="AD107" s="29">
        <f t="shared" si="13"/>
        <v>0</v>
      </c>
      <c r="AE107" s="29">
        <f t="shared" si="14"/>
        <v>0</v>
      </c>
      <c r="AF107" s="29">
        <f t="shared" si="15"/>
        <v>0</v>
      </c>
      <c r="AG107" s="29">
        <f t="shared" si="16"/>
        <v>0</v>
      </c>
      <c r="AH107" s="67">
        <f t="shared" si="17"/>
        <v>0</v>
      </c>
      <c r="AI107" s="139">
        <f t="shared" si="18"/>
        <v>0</v>
      </c>
      <c r="AJ107" s="67">
        <f t="shared" si="19"/>
        <v>0</v>
      </c>
      <c r="AK107" s="140">
        <f t="shared" si="20"/>
        <v>0</v>
      </c>
      <c r="AL107" s="26"/>
      <c r="AM107" s="26"/>
      <c r="AN107" s="26"/>
      <c r="AO107" s="26"/>
      <c r="AP107" s="26"/>
      <c r="AQ107" s="26"/>
      <c r="AR107" s="26"/>
      <c r="AS107" s="26"/>
    </row>
    <row r="108" spans="18:45" ht="19.5" customHeight="1">
      <c r="R108" s="27" t="s">
        <v>284</v>
      </c>
      <c r="S108" s="130">
        <v>50</v>
      </c>
      <c r="T108" s="28">
        <f t="shared" si="21"/>
        <v>0</v>
      </c>
      <c r="U108" s="28">
        <f t="shared" si="21"/>
        <v>0</v>
      </c>
      <c r="V108" s="29">
        <f t="shared" si="5"/>
        <v>0</v>
      </c>
      <c r="W108" s="29">
        <f t="shared" si="6"/>
        <v>0</v>
      </c>
      <c r="X108" s="29">
        <f t="shared" si="7"/>
        <v>0</v>
      </c>
      <c r="Y108" s="29">
        <f t="shared" si="8"/>
        <v>0</v>
      </c>
      <c r="Z108" s="29">
        <f t="shared" si="9"/>
        <v>0</v>
      </c>
      <c r="AA108" s="29">
        <f t="shared" si="10"/>
        <v>0</v>
      </c>
      <c r="AB108" s="29">
        <f t="shared" si="11"/>
        <v>0</v>
      </c>
      <c r="AC108" s="29">
        <f t="shared" si="12"/>
        <v>0</v>
      </c>
      <c r="AD108" s="29">
        <f t="shared" si="13"/>
        <v>0</v>
      </c>
      <c r="AE108" s="29">
        <f t="shared" si="14"/>
        <v>0</v>
      </c>
      <c r="AF108" s="29">
        <f t="shared" si="15"/>
        <v>0</v>
      </c>
      <c r="AG108" s="29">
        <f t="shared" si="16"/>
        <v>0</v>
      </c>
      <c r="AH108" s="67">
        <f t="shared" si="17"/>
        <v>0</v>
      </c>
      <c r="AI108" s="139">
        <f t="shared" si="18"/>
        <v>0</v>
      </c>
      <c r="AJ108" s="67">
        <f t="shared" si="19"/>
        <v>0</v>
      </c>
      <c r="AK108" s="140">
        <f t="shared" si="20"/>
        <v>0</v>
      </c>
      <c r="AL108" s="26"/>
      <c r="AM108" s="26"/>
      <c r="AN108" s="26"/>
      <c r="AO108" s="26"/>
      <c r="AP108" s="26"/>
      <c r="AQ108" s="26"/>
      <c r="AR108" s="26"/>
      <c r="AS108" s="26"/>
    </row>
    <row r="109" spans="18:45" ht="19.5" customHeight="1">
      <c r="R109" s="27" t="s">
        <v>285</v>
      </c>
      <c r="S109" s="130">
        <v>51</v>
      </c>
      <c r="T109" s="28">
        <f t="shared" si="21"/>
        <v>0</v>
      </c>
      <c r="U109" s="28">
        <f t="shared" si="21"/>
        <v>0</v>
      </c>
      <c r="V109" s="29">
        <f t="shared" si="5"/>
        <v>0</v>
      </c>
      <c r="W109" s="29">
        <f t="shared" si="6"/>
        <v>0</v>
      </c>
      <c r="X109" s="29">
        <f t="shared" si="7"/>
        <v>0</v>
      </c>
      <c r="Y109" s="29">
        <f t="shared" si="8"/>
        <v>0</v>
      </c>
      <c r="Z109" s="29">
        <f t="shared" si="9"/>
        <v>0</v>
      </c>
      <c r="AA109" s="29">
        <f t="shared" si="10"/>
        <v>0</v>
      </c>
      <c r="AB109" s="29">
        <f t="shared" si="11"/>
        <v>0</v>
      </c>
      <c r="AC109" s="29">
        <f t="shared" si="12"/>
        <v>0</v>
      </c>
      <c r="AD109" s="29">
        <f t="shared" si="13"/>
        <v>0</v>
      </c>
      <c r="AE109" s="29">
        <f t="shared" si="14"/>
        <v>0</v>
      </c>
      <c r="AF109" s="29">
        <f t="shared" si="15"/>
        <v>0</v>
      </c>
      <c r="AG109" s="29">
        <f t="shared" si="16"/>
        <v>0</v>
      </c>
      <c r="AH109" s="67">
        <f t="shared" si="17"/>
        <v>0</v>
      </c>
      <c r="AI109" s="139">
        <f t="shared" si="18"/>
        <v>0</v>
      </c>
      <c r="AJ109" s="67">
        <f t="shared" si="19"/>
        <v>0</v>
      </c>
      <c r="AK109" s="140">
        <f t="shared" si="20"/>
        <v>0</v>
      </c>
      <c r="AL109" s="26"/>
      <c r="AM109" s="26"/>
      <c r="AN109" s="26"/>
      <c r="AO109" s="26"/>
      <c r="AP109" s="26"/>
      <c r="AQ109" s="26"/>
      <c r="AR109" s="26"/>
      <c r="AS109" s="26"/>
    </row>
    <row r="110" spans="18:45" ht="19.5" customHeight="1">
      <c r="R110" s="27" t="s">
        <v>286</v>
      </c>
      <c r="S110" s="130">
        <v>52</v>
      </c>
      <c r="T110" s="28">
        <f t="shared" si="21"/>
        <v>0</v>
      </c>
      <c r="U110" s="28">
        <f t="shared" si="21"/>
        <v>0</v>
      </c>
      <c r="V110" s="29">
        <f t="shared" si="5"/>
        <v>0</v>
      </c>
      <c r="W110" s="29">
        <f t="shared" si="6"/>
        <v>0</v>
      </c>
      <c r="X110" s="29">
        <f t="shared" si="7"/>
        <v>0</v>
      </c>
      <c r="Y110" s="29">
        <f t="shared" si="8"/>
        <v>0</v>
      </c>
      <c r="Z110" s="29">
        <f t="shared" si="9"/>
        <v>0</v>
      </c>
      <c r="AA110" s="29">
        <f t="shared" si="10"/>
        <v>0</v>
      </c>
      <c r="AB110" s="29">
        <f t="shared" si="11"/>
        <v>0</v>
      </c>
      <c r="AC110" s="29">
        <f t="shared" si="12"/>
        <v>0</v>
      </c>
      <c r="AD110" s="29">
        <f t="shared" si="13"/>
        <v>0</v>
      </c>
      <c r="AE110" s="29">
        <f t="shared" si="14"/>
        <v>0</v>
      </c>
      <c r="AF110" s="29">
        <f t="shared" si="15"/>
        <v>0</v>
      </c>
      <c r="AG110" s="29">
        <f t="shared" si="16"/>
        <v>0</v>
      </c>
      <c r="AH110" s="67">
        <f t="shared" si="17"/>
        <v>0</v>
      </c>
      <c r="AI110" s="139">
        <f t="shared" si="18"/>
        <v>0</v>
      </c>
      <c r="AJ110" s="67">
        <f t="shared" si="19"/>
        <v>0</v>
      </c>
      <c r="AK110" s="140">
        <f t="shared" si="20"/>
        <v>0</v>
      </c>
      <c r="AL110" s="26"/>
      <c r="AM110" s="26"/>
      <c r="AN110" s="26"/>
      <c r="AO110" s="26"/>
      <c r="AP110" s="26"/>
      <c r="AQ110" s="26"/>
      <c r="AR110" s="26"/>
      <c r="AS110" s="26"/>
    </row>
    <row r="111" spans="18:45" ht="19.5" customHeight="1">
      <c r="R111" s="27" t="s">
        <v>287</v>
      </c>
      <c r="S111" s="130">
        <v>53</v>
      </c>
      <c r="T111" s="28">
        <f t="shared" si="21"/>
        <v>0</v>
      </c>
      <c r="U111" s="28">
        <f t="shared" si="21"/>
        <v>0</v>
      </c>
      <c r="V111" s="29">
        <f t="shared" si="5"/>
        <v>0</v>
      </c>
      <c r="W111" s="29">
        <f t="shared" si="6"/>
        <v>0</v>
      </c>
      <c r="X111" s="29">
        <f t="shared" si="7"/>
        <v>0</v>
      </c>
      <c r="Y111" s="29">
        <f t="shared" si="8"/>
        <v>0</v>
      </c>
      <c r="Z111" s="29">
        <f t="shared" si="9"/>
        <v>0</v>
      </c>
      <c r="AA111" s="29">
        <f t="shared" si="10"/>
        <v>0</v>
      </c>
      <c r="AB111" s="29">
        <f t="shared" si="11"/>
        <v>0</v>
      </c>
      <c r="AC111" s="29">
        <f t="shared" si="12"/>
        <v>0</v>
      </c>
      <c r="AD111" s="29">
        <f t="shared" si="13"/>
        <v>0</v>
      </c>
      <c r="AE111" s="29">
        <f t="shared" si="14"/>
        <v>0</v>
      </c>
      <c r="AF111" s="29">
        <f t="shared" si="15"/>
        <v>0</v>
      </c>
      <c r="AG111" s="29">
        <f t="shared" si="16"/>
        <v>0</v>
      </c>
      <c r="AH111" s="67">
        <f t="shared" si="17"/>
        <v>0</v>
      </c>
      <c r="AI111" s="139">
        <f t="shared" si="18"/>
        <v>0</v>
      </c>
      <c r="AJ111" s="67">
        <f t="shared" si="19"/>
        <v>0</v>
      </c>
      <c r="AK111" s="140">
        <f t="shared" si="20"/>
        <v>0</v>
      </c>
      <c r="AL111" s="26"/>
      <c r="AM111" s="26"/>
      <c r="AN111" s="26"/>
      <c r="AO111" s="26"/>
      <c r="AP111" s="26"/>
      <c r="AQ111" s="26"/>
      <c r="AR111" s="26"/>
      <c r="AS111" s="26"/>
    </row>
    <row r="112" spans="18:45" ht="19.5" customHeight="1">
      <c r="R112" s="27" t="s">
        <v>288</v>
      </c>
      <c r="S112" s="130">
        <v>54</v>
      </c>
      <c r="T112" s="28">
        <f t="shared" si="21"/>
        <v>0</v>
      </c>
      <c r="U112" s="28">
        <f t="shared" si="21"/>
        <v>0</v>
      </c>
      <c r="V112" s="29">
        <f t="shared" si="5"/>
        <v>0</v>
      </c>
      <c r="W112" s="29">
        <f t="shared" si="6"/>
        <v>0</v>
      </c>
      <c r="X112" s="29">
        <f t="shared" si="7"/>
        <v>0</v>
      </c>
      <c r="Y112" s="29">
        <f t="shared" si="8"/>
        <v>0</v>
      </c>
      <c r="Z112" s="29">
        <f t="shared" si="9"/>
        <v>0</v>
      </c>
      <c r="AA112" s="29">
        <f t="shared" si="10"/>
        <v>0</v>
      </c>
      <c r="AB112" s="29">
        <f t="shared" si="11"/>
        <v>0</v>
      </c>
      <c r="AC112" s="29">
        <f t="shared" si="12"/>
        <v>0</v>
      </c>
      <c r="AD112" s="29">
        <f t="shared" si="13"/>
        <v>0</v>
      </c>
      <c r="AE112" s="29">
        <f t="shared" si="14"/>
        <v>0</v>
      </c>
      <c r="AF112" s="29">
        <f t="shared" si="15"/>
        <v>0</v>
      </c>
      <c r="AG112" s="29">
        <f t="shared" si="16"/>
        <v>0</v>
      </c>
      <c r="AH112" s="67">
        <f t="shared" si="17"/>
        <v>0</v>
      </c>
      <c r="AI112" s="139">
        <f t="shared" si="18"/>
        <v>0</v>
      </c>
      <c r="AJ112" s="67">
        <f t="shared" si="19"/>
        <v>0</v>
      </c>
      <c r="AK112" s="140">
        <f t="shared" si="20"/>
        <v>0</v>
      </c>
      <c r="AL112" s="26"/>
      <c r="AM112" s="26"/>
      <c r="AN112" s="26"/>
      <c r="AO112" s="26"/>
      <c r="AP112" s="26"/>
      <c r="AQ112" s="26"/>
      <c r="AR112" s="26"/>
      <c r="AS112" s="26"/>
    </row>
    <row r="113" spans="18:45" ht="19.5" customHeight="1">
      <c r="R113" s="27" t="s">
        <v>289</v>
      </c>
      <c r="S113" s="130">
        <v>55</v>
      </c>
      <c r="T113" s="28">
        <f t="shared" si="21"/>
        <v>0</v>
      </c>
      <c r="U113" s="28">
        <f t="shared" si="21"/>
        <v>0</v>
      </c>
      <c r="V113" s="29">
        <f t="shared" si="5"/>
        <v>0</v>
      </c>
      <c r="W113" s="29">
        <f t="shared" si="6"/>
        <v>0</v>
      </c>
      <c r="X113" s="29">
        <f t="shared" si="7"/>
        <v>0</v>
      </c>
      <c r="Y113" s="29">
        <f t="shared" si="8"/>
        <v>0</v>
      </c>
      <c r="Z113" s="29">
        <f t="shared" si="9"/>
        <v>0</v>
      </c>
      <c r="AA113" s="29">
        <f t="shared" si="10"/>
        <v>0</v>
      </c>
      <c r="AB113" s="29">
        <f t="shared" si="11"/>
        <v>0</v>
      </c>
      <c r="AC113" s="29">
        <f t="shared" si="12"/>
        <v>0</v>
      </c>
      <c r="AD113" s="29">
        <f t="shared" si="13"/>
        <v>0</v>
      </c>
      <c r="AE113" s="29">
        <f t="shared" si="14"/>
        <v>0</v>
      </c>
      <c r="AF113" s="29">
        <f t="shared" si="15"/>
        <v>0</v>
      </c>
      <c r="AG113" s="29">
        <f t="shared" si="16"/>
        <v>0</v>
      </c>
      <c r="AH113" s="67">
        <f t="shared" si="17"/>
        <v>0</v>
      </c>
      <c r="AI113" s="139">
        <f t="shared" si="18"/>
        <v>0</v>
      </c>
      <c r="AJ113" s="67">
        <f t="shared" si="19"/>
        <v>0</v>
      </c>
      <c r="AK113" s="140">
        <f t="shared" si="20"/>
        <v>0</v>
      </c>
      <c r="AL113" s="26"/>
      <c r="AM113" s="26"/>
      <c r="AN113" s="26"/>
      <c r="AO113" s="26"/>
      <c r="AP113" s="26"/>
      <c r="AQ113" s="26"/>
      <c r="AR113" s="26"/>
      <c r="AS113" s="26"/>
    </row>
    <row r="114" spans="18:45" ht="19.5" customHeight="1" thickBot="1">
      <c r="R114" s="30" t="s">
        <v>290</v>
      </c>
      <c r="S114" s="31">
        <v>56</v>
      </c>
      <c r="T114" s="32">
        <f t="shared" si="21"/>
        <v>0</v>
      </c>
      <c r="U114" s="32">
        <f t="shared" si="21"/>
        <v>0</v>
      </c>
      <c r="V114" s="33">
        <f t="shared" si="5"/>
        <v>0</v>
      </c>
      <c r="W114" s="33">
        <f t="shared" si="6"/>
        <v>0</v>
      </c>
      <c r="X114" s="33">
        <f t="shared" si="7"/>
        <v>0</v>
      </c>
      <c r="Y114" s="33">
        <f t="shared" si="8"/>
        <v>0</v>
      </c>
      <c r="Z114" s="33">
        <f t="shared" si="9"/>
        <v>0</v>
      </c>
      <c r="AA114" s="33">
        <f t="shared" si="10"/>
        <v>0</v>
      </c>
      <c r="AB114" s="33">
        <f t="shared" si="11"/>
        <v>0</v>
      </c>
      <c r="AC114" s="33">
        <f t="shared" si="12"/>
        <v>0</v>
      </c>
      <c r="AD114" s="33">
        <f t="shared" si="13"/>
        <v>0</v>
      </c>
      <c r="AE114" s="33">
        <f t="shared" si="14"/>
        <v>0</v>
      </c>
      <c r="AF114" s="33">
        <f t="shared" si="15"/>
        <v>0</v>
      </c>
      <c r="AG114" s="33">
        <f t="shared" si="16"/>
        <v>0</v>
      </c>
      <c r="AH114" s="70">
        <f t="shared" si="17"/>
        <v>0</v>
      </c>
      <c r="AI114" s="141">
        <f t="shared" si="18"/>
        <v>0</v>
      </c>
      <c r="AJ114" s="70">
        <f t="shared" si="19"/>
        <v>0</v>
      </c>
      <c r="AK114" s="142">
        <f t="shared" si="20"/>
        <v>0</v>
      </c>
      <c r="AL114" s="26"/>
      <c r="AM114" s="26"/>
      <c r="AN114" s="26"/>
      <c r="AO114" s="26"/>
      <c r="AP114" s="26"/>
      <c r="AQ114" s="26"/>
      <c r="AR114" s="26"/>
      <c r="AS114" s="26"/>
    </row>
    <row r="115" spans="17:45" ht="19.5" customHeight="1">
      <c r="Q115" s="16" t="s">
        <v>366</v>
      </c>
      <c r="R115" s="34" t="s">
        <v>467</v>
      </c>
      <c r="S115" s="35">
        <v>57</v>
      </c>
      <c r="T115" s="36">
        <f t="shared" si="21"/>
        <v>0</v>
      </c>
      <c r="U115" s="36">
        <f t="shared" si="21"/>
        <v>0</v>
      </c>
      <c r="V115" s="36">
        <f>V116+V117+V119+V120</f>
        <v>0</v>
      </c>
      <c r="W115" s="36">
        <f aca="true" t="shared" si="22" ref="W115:AK115">W116+W117+W119+W120</f>
        <v>0</v>
      </c>
      <c r="X115" s="36">
        <f t="shared" si="22"/>
        <v>0</v>
      </c>
      <c r="Y115" s="36">
        <f t="shared" si="22"/>
        <v>0</v>
      </c>
      <c r="Z115" s="36">
        <f t="shared" si="22"/>
        <v>0</v>
      </c>
      <c r="AA115" s="36">
        <f t="shared" si="22"/>
        <v>0</v>
      </c>
      <c r="AB115" s="36">
        <f t="shared" si="22"/>
        <v>0</v>
      </c>
      <c r="AC115" s="36">
        <f t="shared" si="22"/>
        <v>0</v>
      </c>
      <c r="AD115" s="36">
        <f t="shared" si="22"/>
        <v>0</v>
      </c>
      <c r="AE115" s="36">
        <f t="shared" si="22"/>
        <v>0</v>
      </c>
      <c r="AF115" s="36">
        <f t="shared" si="22"/>
        <v>0</v>
      </c>
      <c r="AG115" s="36">
        <f t="shared" si="22"/>
        <v>0</v>
      </c>
      <c r="AH115" s="36">
        <f t="shared" si="22"/>
        <v>0</v>
      </c>
      <c r="AI115" s="36">
        <f t="shared" si="22"/>
        <v>0</v>
      </c>
      <c r="AJ115" s="36">
        <f t="shared" si="22"/>
        <v>0</v>
      </c>
      <c r="AK115" s="36">
        <f t="shared" si="22"/>
        <v>0</v>
      </c>
      <c r="AL115" s="26"/>
      <c r="AM115" s="26"/>
      <c r="AN115" s="26"/>
      <c r="AO115" s="26"/>
      <c r="AP115" s="26"/>
      <c r="AQ115" s="26"/>
      <c r="AR115" s="26"/>
      <c r="AS115" s="26"/>
    </row>
    <row r="116" spans="18:45" ht="19.5" customHeight="1">
      <c r="R116" s="36" t="s">
        <v>110</v>
      </c>
      <c r="S116" s="35"/>
      <c r="T116" s="36">
        <f t="shared" si="21"/>
        <v>0</v>
      </c>
      <c r="U116" s="36">
        <f t="shared" si="21"/>
        <v>0</v>
      </c>
      <c r="V116" s="29">
        <f>_xlfn.COUNTIFS($D$15:$D$54,R116,$J$15:$J$54,$V$56)</f>
        <v>0</v>
      </c>
      <c r="W116" s="37">
        <f>_xlfn.COUNTIFS($D$15:$D$54,R116,$J$15:$J$54,$V$56,$K$15:$K$54,$W$57)</f>
        <v>0</v>
      </c>
      <c r="X116" s="37">
        <f>_xlfn.COUNTIFS($D$15:$D$54,R116,$J$15:$J$54,$X$56)</f>
        <v>0</v>
      </c>
      <c r="Y116" s="37">
        <f>_xlfn.COUNTIFS($D$15:$D$54,R116,$J$15:$J$54,$X$56,$K$15:$K$54,$Y$57)</f>
        <v>0</v>
      </c>
      <c r="Z116" s="37">
        <f>_xlfn.COUNTIFS($D$15:$D$54,R116,$J$15:$J$54,$Z$56)</f>
        <v>0</v>
      </c>
      <c r="AA116" s="37">
        <f>_xlfn.COUNTIFS($D$15:$D$54,R116,$J$15:$J$54,$Z$56,$K$15:$K$54,$AA$57)</f>
        <v>0</v>
      </c>
      <c r="AB116" s="37">
        <f>_xlfn.COUNTIFS($D$15:$D$54,R116,$J$15:$J$54,$AB$56)</f>
        <v>0</v>
      </c>
      <c r="AC116" s="37">
        <f>_xlfn.COUNTIFS($D$15:$D$54,R116,$J$15:$J$54,$AB$56,$K$15:$K$54,$AC$57)</f>
        <v>0</v>
      </c>
      <c r="AD116" s="37">
        <f>_xlfn.COUNTIFS($D$15:$D$54,R116,$J$15:$J$54,$AD$56)</f>
        <v>0</v>
      </c>
      <c r="AE116" s="37">
        <f>_xlfn.COUNTIFS($D$15:$D$54,R116,$J$15:$J$54,$AD$56,$K$15:$K$54,$AE$57)</f>
        <v>0</v>
      </c>
      <c r="AF116" s="37">
        <f>_xlfn.COUNTIFS($D$15:$D$54,R116,$J$15:$J$54,$AF$56)</f>
        <v>0</v>
      </c>
      <c r="AG116" s="37">
        <f>_xlfn.COUNTIFS($D$15:$D$54,R116,$J$15:$J$54,$AF$56,$K$15:$K$54,$AG$57)</f>
        <v>0</v>
      </c>
      <c r="AH116" s="67">
        <f>_xlfn.COUNTIFS($D$15:$D$54,R116,$H$15:$H$54,$AH$56)</f>
        <v>0</v>
      </c>
      <c r="AI116" s="139">
        <f>_xlfn.COUNTIFS($D$15:$D$54,R116,$H$15:$H$54,$AH$56,$K$15:$K$54,$AI$57)</f>
        <v>0</v>
      </c>
      <c r="AJ116" s="67">
        <f>_xlfn.COUNTIFS($D$15:$D$54,R116,$H$15:$H$54,$AJ$56)</f>
        <v>0</v>
      </c>
      <c r="AK116" s="140">
        <f>_xlfn.COUNTIFS($D$15:$D$54,R116,$H$15:$H$54,$AJ$56,$K$15:$K$54,$AK$57)</f>
        <v>0</v>
      </c>
      <c r="AL116" s="26"/>
      <c r="AM116" s="26"/>
      <c r="AN116" s="26"/>
      <c r="AO116" s="26"/>
      <c r="AP116" s="26"/>
      <c r="AQ116" s="26"/>
      <c r="AR116" s="26"/>
      <c r="AS116" s="26"/>
    </row>
    <row r="117" spans="18:45" ht="19.5" customHeight="1">
      <c r="R117" s="38" t="s">
        <v>144</v>
      </c>
      <c r="S117" s="39"/>
      <c r="T117" s="36">
        <f t="shared" si="21"/>
        <v>0</v>
      </c>
      <c r="U117" s="36">
        <f t="shared" si="21"/>
        <v>0</v>
      </c>
      <c r="V117" s="29">
        <f>_xlfn.COUNTIFS($D$15:$D$54,R117,$J$15:$J$54,$V$56)</f>
        <v>0</v>
      </c>
      <c r="W117" s="37">
        <f>_xlfn.COUNTIFS($D$15:$D$54,R117,$J$15:$J$54,$V$56,$K$15:$K$54,$W$57)</f>
        <v>0</v>
      </c>
      <c r="X117" s="37">
        <f>_xlfn.COUNTIFS($D$15:$D$54,R117,$J$15:$J$54,$X$56)</f>
        <v>0</v>
      </c>
      <c r="Y117" s="37">
        <f>_xlfn.COUNTIFS($D$15:$D$54,R117,$J$15:$J$54,$X$56,$K$15:$K$54,$Y$57)</f>
        <v>0</v>
      </c>
      <c r="Z117" s="37">
        <f>_xlfn.COUNTIFS($D$15:$D$54,R117,$J$15:$J$54,$Z$56)</f>
        <v>0</v>
      </c>
      <c r="AA117" s="37">
        <f>_xlfn.COUNTIFS($D$15:$D$54,R117,$J$15:$J$54,$Z$56,$K$15:$K$54,$AA$57)</f>
        <v>0</v>
      </c>
      <c r="AB117" s="37">
        <f>_xlfn.COUNTIFS($D$15:$D$54,R117,$J$15:$J$54,$AB$56)</f>
        <v>0</v>
      </c>
      <c r="AC117" s="37">
        <f>_xlfn.COUNTIFS($D$15:$D$54,R117,$J$15:$J$54,$AB$56,$K$15:$K$54,$AC$57)</f>
        <v>0</v>
      </c>
      <c r="AD117" s="37">
        <f>_xlfn.COUNTIFS($D$15:$D$54,R117,$J$15:$J$54,$AD$56)</f>
        <v>0</v>
      </c>
      <c r="AE117" s="37">
        <f>_xlfn.COUNTIFS($D$15:$D$54,R117,$J$15:$J$54,$AD$56,$K$15:$K$54,$AE$57)</f>
        <v>0</v>
      </c>
      <c r="AF117" s="37">
        <f>_xlfn.COUNTIFS($D$15:$D$54,R117,$J$15:$J$54,$AF$56)</f>
        <v>0</v>
      </c>
      <c r="AG117" s="37">
        <f>_xlfn.COUNTIFS($D$15:$D$54,R117,$J$15:$J$54,$AF$56,$K$15:$K$54,$AG$57)</f>
        <v>0</v>
      </c>
      <c r="AH117" s="67">
        <f>_xlfn.COUNTIFS($D$15:$D$54,R117,$H$15:$H$54,$AH$56)</f>
        <v>0</v>
      </c>
      <c r="AI117" s="139">
        <f>_xlfn.COUNTIFS($D$15:$D$54,R117,$H$15:$H$54,$AH$56,$K$15:$K$54,$AI$57)</f>
        <v>0</v>
      </c>
      <c r="AJ117" s="67">
        <f>_xlfn.COUNTIFS($D$15:$D$54,R117,$H$15:$H$54,$AJ$56)</f>
        <v>0</v>
      </c>
      <c r="AK117" s="140">
        <f>_xlfn.COUNTIFS($D$15:$D$54,R117,$H$15:$H$54,$AJ$56,$K$15:$K$54,$AK$57)</f>
        <v>0</v>
      </c>
      <c r="AL117" s="26"/>
      <c r="AM117" s="26"/>
      <c r="AN117" s="26"/>
      <c r="AO117" s="26"/>
      <c r="AP117" s="26"/>
      <c r="AQ117" s="26"/>
      <c r="AR117" s="26"/>
      <c r="AS117" s="26"/>
    </row>
    <row r="118" spans="18:45" ht="19.5" customHeight="1">
      <c r="R118" s="40" t="s">
        <v>468</v>
      </c>
      <c r="S118" s="130">
        <v>58</v>
      </c>
      <c r="T118" s="28">
        <f t="shared" si="21"/>
        <v>0</v>
      </c>
      <c r="U118" s="28">
        <f t="shared" si="21"/>
        <v>0</v>
      </c>
      <c r="V118" s="28"/>
      <c r="W118" s="36"/>
      <c r="X118" s="28"/>
      <c r="Y118" s="28"/>
      <c r="Z118" s="28"/>
      <c r="AA118" s="28"/>
      <c r="AB118" s="28"/>
      <c r="AC118" s="28"/>
      <c r="AD118" s="28"/>
      <c r="AE118" s="28"/>
      <c r="AF118" s="28"/>
      <c r="AG118" s="28"/>
      <c r="AH118" s="28"/>
      <c r="AI118" s="28"/>
      <c r="AJ118" s="28"/>
      <c r="AK118" s="28"/>
      <c r="AL118" s="26"/>
      <c r="AM118" s="26"/>
      <c r="AN118" s="26"/>
      <c r="AO118" s="26"/>
      <c r="AP118" s="26"/>
      <c r="AQ118" s="26"/>
      <c r="AR118" s="26"/>
      <c r="AS118" s="26"/>
    </row>
    <row r="119" spans="18:45" ht="19.5" customHeight="1">
      <c r="R119" s="41" t="s">
        <v>161</v>
      </c>
      <c r="S119" s="130">
        <v>59</v>
      </c>
      <c r="T119" s="28">
        <f t="shared" si="21"/>
        <v>0</v>
      </c>
      <c r="U119" s="28">
        <f t="shared" si="21"/>
        <v>0</v>
      </c>
      <c r="V119" s="29">
        <f>_xlfn.COUNTIFS($D$15:$D$54,R119,$J$15:$J$54,$V$56)</f>
        <v>0</v>
      </c>
      <c r="W119" s="37">
        <f>_xlfn.COUNTIFS($D$15:$D$54,R119,$J$15:$J$54,$V$56,$K$15:$K$54,$W$57)</f>
        <v>0</v>
      </c>
      <c r="X119" s="29">
        <f>_xlfn.COUNTIFS($D$15:$D$54,R119,$J$15:$J$54,$X$56)</f>
        <v>0</v>
      </c>
      <c r="Y119" s="29">
        <f>_xlfn.COUNTIFS($D$15:$D$54,R119,$J$15:$J$54,$X$56,$K$15:$K$54,$Y$57)</f>
        <v>0</v>
      </c>
      <c r="Z119" s="29">
        <f>_xlfn.COUNTIFS($D$15:$D$54,R119,$J$15:$J$54,$Z$56)</f>
        <v>0</v>
      </c>
      <c r="AA119" s="29">
        <f>_xlfn.COUNTIFS($D$15:$D$54,R119,$J$15:$J$54,$Z$56,$K$15:$K$54,$AA$57)</f>
        <v>0</v>
      </c>
      <c r="AB119" s="29">
        <f>_xlfn.COUNTIFS($D$15:$D$54,R119,$J$15:$J$54,$AB$56)</f>
        <v>0</v>
      </c>
      <c r="AC119" s="29">
        <f>_xlfn.COUNTIFS($D$15:$D$54,R119,$J$15:$J$54,$AB$56,$K$15:$K$54,$AC$57)</f>
        <v>0</v>
      </c>
      <c r="AD119" s="29">
        <f>_xlfn.COUNTIFS($D$15:$D$54,R119,$J$15:$J$54,$AD$56)</f>
        <v>0</v>
      </c>
      <c r="AE119" s="29">
        <f>_xlfn.COUNTIFS($D$15:$D$54,R119,$J$15:$J$54,$AD$56,$K$15:$K$54,$AE$57)</f>
        <v>0</v>
      </c>
      <c r="AF119" s="29">
        <f>_xlfn.COUNTIFS($D$15:$D$54,R119,$J$15:$J$54,$AF$56)</f>
        <v>0</v>
      </c>
      <c r="AG119" s="29">
        <f>_xlfn.COUNTIFS($D$15:$D$54,R119,$J$15:$J$54,$AF$56,$K$15:$K$54,$AG$57)</f>
        <v>0</v>
      </c>
      <c r="AH119" s="67">
        <f>_xlfn.COUNTIFS($D$15:$D$54,R119,$H$15:$H$54,$AH$56)</f>
        <v>0</v>
      </c>
      <c r="AI119" s="139">
        <f>_xlfn.COUNTIFS($D$15:$D$54,R119,$H$15:$H$54,$AH$56,$K$15:$K$54,$AI$57)</f>
        <v>0</v>
      </c>
      <c r="AJ119" s="67">
        <f>_xlfn.COUNTIFS($D$15:$D$54,R119,$H$15:$H$54,$AJ$56)</f>
        <v>0</v>
      </c>
      <c r="AK119" s="140">
        <f>_xlfn.COUNTIFS($D$15:$D$54,R119,$H$15:$H$54,$AJ$56,$K$15:$K$54,$AK$57)</f>
        <v>0</v>
      </c>
      <c r="AL119" s="26"/>
      <c r="AM119" s="26"/>
      <c r="AN119" s="26"/>
      <c r="AO119" s="26"/>
      <c r="AP119" s="26"/>
      <c r="AQ119" s="26"/>
      <c r="AR119" s="26"/>
      <c r="AS119" s="26"/>
    </row>
    <row r="120" spans="18:45" ht="19.5" customHeight="1" thickBot="1">
      <c r="R120" s="30" t="s">
        <v>162</v>
      </c>
      <c r="S120" s="31">
        <v>60</v>
      </c>
      <c r="T120" s="32">
        <f t="shared" si="21"/>
        <v>0</v>
      </c>
      <c r="U120" s="32">
        <f t="shared" si="21"/>
        <v>0</v>
      </c>
      <c r="V120" s="33">
        <f>_xlfn.COUNTIFS($D$15:$D$54,R120,$J$15:$J$54,$V$56)</f>
        <v>0</v>
      </c>
      <c r="W120" s="33">
        <f>_xlfn.COUNTIFS($D$15:$D$54,R120,$J$15:$J$54,$V$56,$K$15:$K$54,$W$57)</f>
        <v>0</v>
      </c>
      <c r="X120" s="33">
        <f>_xlfn.COUNTIFS($D$15:$D$54,R120,$J$15:$J$54,$X$56)</f>
        <v>0</v>
      </c>
      <c r="Y120" s="33">
        <f>_xlfn.COUNTIFS($D$15:$D$54,R120,$J$15:$J$54,$X$56,$K$15:$K$54,$Y$57)</f>
        <v>0</v>
      </c>
      <c r="Z120" s="33">
        <f>_xlfn.COUNTIFS($D$15:$D$54,R120,$J$15:$J$54,$Z$56)</f>
        <v>0</v>
      </c>
      <c r="AA120" s="33">
        <f>_xlfn.COUNTIFS($D$15:$D$54,R120,$J$15:$J$54,$Z$56,$K$15:$K$54,$AA$57)</f>
        <v>0</v>
      </c>
      <c r="AB120" s="33">
        <f>_xlfn.COUNTIFS($D$15:$D$54,R120,$J$15:$J$54,$AB$56)</f>
        <v>0</v>
      </c>
      <c r="AC120" s="33">
        <f>_xlfn.COUNTIFS($D$15:$D$54,R120,$J$15:$J$54,$AB$56,$K$15:$K$54,$AC$57)</f>
        <v>0</v>
      </c>
      <c r="AD120" s="33">
        <f>_xlfn.COUNTIFS($D$15:$D$54,R120,$J$15:$J$54,$AD$56)</f>
        <v>0</v>
      </c>
      <c r="AE120" s="33">
        <f>_xlfn.COUNTIFS($D$15:$D$54,R120,$J$15:$J$54,$AD$56,$K$15:$K$54,$AE$57)</f>
        <v>0</v>
      </c>
      <c r="AF120" s="33">
        <f>_xlfn.COUNTIFS($D$15:$D$54,R120,$J$15:$J$54,$AF$56)</f>
        <v>0</v>
      </c>
      <c r="AG120" s="33">
        <f>_xlfn.COUNTIFS($D$15:$D$54,R120,$J$15:$J$54,$AF$56,$K$15:$K$54,$AG$57)</f>
        <v>0</v>
      </c>
      <c r="AH120" s="70">
        <f>_xlfn.COUNTIFS($D$15:$D$54,R120,$H$15:$H$54,$AH$56)</f>
        <v>0</v>
      </c>
      <c r="AI120" s="141">
        <f>_xlfn.COUNTIFS($D$15:$D$54,R120,$H$15:$H$54,$AH$56,$K$15:$K$54,$AI$57)</f>
        <v>0</v>
      </c>
      <c r="AJ120" s="70">
        <f>_xlfn.COUNTIFS($D$15:$D$54,R120,$H$15:$H$54,$AJ$56)</f>
        <v>0</v>
      </c>
      <c r="AK120" s="142">
        <f>_xlfn.COUNTIFS($D$15:$D$54,R120,$H$15:$H$54,$AJ$56,$K$15:$K$54,$AK$57)</f>
        <v>0</v>
      </c>
      <c r="AL120" s="26"/>
      <c r="AM120" s="26"/>
      <c r="AN120" s="26"/>
      <c r="AO120" s="26"/>
      <c r="AP120" s="26"/>
      <c r="AQ120" s="26"/>
      <c r="AR120" s="26"/>
      <c r="AS120" s="26"/>
    </row>
    <row r="121" spans="17:45" ht="19.5" customHeight="1">
      <c r="Q121" s="16" t="s">
        <v>367</v>
      </c>
      <c r="R121" s="42" t="s">
        <v>383</v>
      </c>
      <c r="S121" s="39">
        <v>61</v>
      </c>
      <c r="T121" s="43">
        <f t="shared" si="21"/>
        <v>0</v>
      </c>
      <c r="U121" s="43">
        <f t="shared" si="21"/>
        <v>0</v>
      </c>
      <c r="V121" s="36">
        <f>V122+V124+V125</f>
        <v>0</v>
      </c>
      <c r="W121" s="36">
        <f aca="true" t="shared" si="23" ref="W121:AK121">W122+W124+W125</f>
        <v>0</v>
      </c>
      <c r="X121" s="36">
        <f t="shared" si="23"/>
        <v>0</v>
      </c>
      <c r="Y121" s="36">
        <f t="shared" si="23"/>
        <v>0</v>
      </c>
      <c r="Z121" s="36">
        <f t="shared" si="23"/>
        <v>0</v>
      </c>
      <c r="AA121" s="36">
        <f t="shared" si="23"/>
        <v>0</v>
      </c>
      <c r="AB121" s="36">
        <f t="shared" si="23"/>
        <v>0</v>
      </c>
      <c r="AC121" s="36">
        <f t="shared" si="23"/>
        <v>0</v>
      </c>
      <c r="AD121" s="36">
        <f t="shared" si="23"/>
        <v>0</v>
      </c>
      <c r="AE121" s="36">
        <f t="shared" si="23"/>
        <v>0</v>
      </c>
      <c r="AF121" s="36">
        <f t="shared" si="23"/>
        <v>0</v>
      </c>
      <c r="AG121" s="36">
        <f t="shared" si="23"/>
        <v>0</v>
      </c>
      <c r="AH121" s="36">
        <f t="shared" si="23"/>
        <v>0</v>
      </c>
      <c r="AI121" s="36">
        <f t="shared" si="23"/>
        <v>0</v>
      </c>
      <c r="AJ121" s="36">
        <f t="shared" si="23"/>
        <v>0</v>
      </c>
      <c r="AK121" s="36">
        <f t="shared" si="23"/>
        <v>0</v>
      </c>
      <c r="AL121" s="26"/>
      <c r="AM121" s="26"/>
      <c r="AN121" s="26"/>
      <c r="AO121" s="26"/>
      <c r="AP121" s="26"/>
      <c r="AQ121" s="26"/>
      <c r="AR121" s="26"/>
      <c r="AS121" s="26"/>
    </row>
    <row r="122" spans="18:45" ht="24.75" customHeight="1">
      <c r="R122" s="27" t="s">
        <v>145</v>
      </c>
      <c r="S122" s="130"/>
      <c r="T122" s="28">
        <f t="shared" si="21"/>
        <v>0</v>
      </c>
      <c r="U122" s="28">
        <f t="shared" si="21"/>
        <v>0</v>
      </c>
      <c r="V122" s="29">
        <f>_xlfn.COUNTIFS($E$15:$E$54,R122,$J$15:$J$54,$V$56)</f>
        <v>0</v>
      </c>
      <c r="W122" s="37">
        <f>_xlfn.COUNTIFS($E$15:$E$54,R122,$J$15:$J$54,$V$56,$K$15:$K$54,$W$57)</f>
        <v>0</v>
      </c>
      <c r="X122" s="29">
        <f>_xlfn.COUNTIFS($E$15:$E$54,R122,$J$15:$J$54,$X$56)</f>
        <v>0</v>
      </c>
      <c r="Y122" s="29">
        <f>_xlfn.COUNTIFS($E$15:$E$54,R122,$J$15:$J$54,$X$56,$K$15:$K$54,$Y$57)</f>
        <v>0</v>
      </c>
      <c r="Z122" s="29">
        <f>_xlfn.COUNTIFS($E$15:$E$54,R122,$J$15:$J$54,$Z$56)</f>
        <v>0</v>
      </c>
      <c r="AA122" s="29">
        <f>_xlfn.COUNTIFS($E$15:$E$54,R122,$J$15:$J$54,$Z$56,$K$15:$K$54,$AA$57)</f>
        <v>0</v>
      </c>
      <c r="AB122" s="29">
        <f>_xlfn.COUNTIFS($E$15:$E$54,R122,$J$15:$J$54,$AB$56)</f>
        <v>0</v>
      </c>
      <c r="AC122" s="29">
        <f>_xlfn.COUNTIFS($E$15:$E$54,R122,$J$15:$J$54,$AB$56,$K$15:$K$54,$AC$57)</f>
        <v>0</v>
      </c>
      <c r="AD122" s="29">
        <f>_xlfn.COUNTIFS($E$15:$E$54,R122,$J$15:$J$54,$AD$56)</f>
        <v>0</v>
      </c>
      <c r="AE122" s="29">
        <f>_xlfn.COUNTIFS($E$15:$E$54,R122,$J$15:$J$54,$AD$56,$K$15:$K$54,$AE$57)</f>
        <v>0</v>
      </c>
      <c r="AF122" s="29">
        <f>_xlfn.COUNTIFS($E$15:$E$54,R122,$J$15:$J$54,$AF$56)</f>
        <v>0</v>
      </c>
      <c r="AG122" s="29">
        <f>_xlfn.COUNTIFS($E$15:$E$54,R122,$J$15:$J$54,$AF$56,$K$15:$K$54,$AG$57)</f>
        <v>0</v>
      </c>
      <c r="AH122" s="139">
        <f>_xlfn.COUNTIFS($E$15:$E$54,R122,$H$15:$H$54,$AH$56)</f>
        <v>0</v>
      </c>
      <c r="AI122" s="139">
        <f>_xlfn.COUNTIFS($E$15:$E$54,R122,$H$15:$H$54,$AH$56,$K$15:$K$54,$AI$57)</f>
        <v>0</v>
      </c>
      <c r="AJ122" s="67">
        <f>_xlfn.COUNTIFS($E$15:$E$54,R122,$H$15:$H$54,$AJ$56)</f>
        <v>0</v>
      </c>
      <c r="AK122" s="140">
        <f>_xlfn.COUNTIFS($E$15:$E$54,R122,$H$15:$H$54,$AJ$56,$K$15:$K$54,$AK$57)</f>
        <v>0</v>
      </c>
      <c r="AL122" s="26"/>
      <c r="AM122" s="26"/>
      <c r="AN122" s="26"/>
      <c r="AO122" s="26"/>
      <c r="AP122" s="26"/>
      <c r="AQ122" s="26"/>
      <c r="AR122" s="26"/>
      <c r="AS122" s="26"/>
    </row>
    <row r="123" spans="18:45" ht="19.5" customHeight="1">
      <c r="R123" s="40" t="s">
        <v>364</v>
      </c>
      <c r="S123" s="130">
        <v>62</v>
      </c>
      <c r="T123" s="28">
        <f t="shared" si="21"/>
        <v>0</v>
      </c>
      <c r="U123" s="28">
        <f t="shared" si="21"/>
        <v>0</v>
      </c>
      <c r="V123" s="28"/>
      <c r="W123" s="28"/>
      <c r="X123" s="28"/>
      <c r="Y123" s="28"/>
      <c r="Z123" s="28"/>
      <c r="AA123" s="28"/>
      <c r="AB123" s="28"/>
      <c r="AC123" s="28"/>
      <c r="AD123" s="28"/>
      <c r="AE123" s="28"/>
      <c r="AF123" s="28"/>
      <c r="AG123" s="28"/>
      <c r="AH123" s="28"/>
      <c r="AI123" s="28"/>
      <c r="AJ123" s="28"/>
      <c r="AK123" s="28"/>
      <c r="AL123" s="26"/>
      <c r="AM123" s="26"/>
      <c r="AN123" s="26"/>
      <c r="AO123" s="26"/>
      <c r="AP123" s="26"/>
      <c r="AQ123" s="26"/>
      <c r="AR123" s="26"/>
      <c r="AS123" s="26"/>
    </row>
    <row r="124" spans="18:45" ht="19.5" customHeight="1">
      <c r="R124" s="27" t="s">
        <v>121</v>
      </c>
      <c r="S124" s="130">
        <v>63</v>
      </c>
      <c r="T124" s="28">
        <f t="shared" si="21"/>
        <v>0</v>
      </c>
      <c r="U124" s="28">
        <f t="shared" si="21"/>
        <v>0</v>
      </c>
      <c r="V124" s="29">
        <f>_xlfn.COUNTIFS($E$15:$E$54,R124,$J$15:$J$54,$V$56)</f>
        <v>0</v>
      </c>
      <c r="W124" s="37">
        <f>_xlfn.COUNTIFS($E$15:$E$54,R124,$J$15:$J$54,$V$56,$K$15:$K$54,$W$57)</f>
        <v>0</v>
      </c>
      <c r="X124" s="29">
        <f>_xlfn.COUNTIFS($E$15:$E$54,R124,$J$15:$J$54,$X$56)</f>
        <v>0</v>
      </c>
      <c r="Y124" s="29">
        <f>_xlfn.COUNTIFS($E$15:$E$54,R124,$J$15:$J$54,$X$56,$K$15:$K$54,$Y$57)</f>
        <v>0</v>
      </c>
      <c r="Z124" s="29">
        <f>_xlfn.COUNTIFS($E$15:$E$54,R124,$J$15:$J$54,$Z$56)</f>
        <v>0</v>
      </c>
      <c r="AA124" s="29">
        <f>_xlfn.COUNTIFS($E$15:$E$54,R124,$J$15:$J$54,$Z$56,$K$15:$K$54,$AA$57)</f>
        <v>0</v>
      </c>
      <c r="AB124" s="29">
        <f>_xlfn.COUNTIFS($E$15:$E$54,R124,$J$15:$J$54,$AB$56)</f>
        <v>0</v>
      </c>
      <c r="AC124" s="29">
        <f>_xlfn.COUNTIFS($E$15:$E$54,R124,$J$15:$J$54,$AB$56,$K$15:$K$54,$AC$57)</f>
        <v>0</v>
      </c>
      <c r="AD124" s="29">
        <f>_xlfn.COUNTIFS($E$15:$E$54,R124,$J$15:$J$54,$AD$56)</f>
        <v>0</v>
      </c>
      <c r="AE124" s="29">
        <f>_xlfn.COUNTIFS($E$15:$E$54,R124,$J$15:$J$54,$AD$56,$K$15:$K$54,$AE$57)</f>
        <v>0</v>
      </c>
      <c r="AF124" s="29">
        <f>_xlfn.COUNTIFS($E$15:$E$54,R124,$J$15:$J$54,$AF$56)</f>
        <v>0</v>
      </c>
      <c r="AG124" s="29">
        <f>_xlfn.COUNTIFS($E$15:$E$54,R124,$J$15:$J$54,$AF$56,$K$15:$K$54,$AG$57)</f>
        <v>0</v>
      </c>
      <c r="AH124" s="139">
        <f>_xlfn.COUNTIFS($E$15:$E$54,R124,$H$15:$H$54,$AH$56)</f>
        <v>0</v>
      </c>
      <c r="AI124" s="139">
        <f>_xlfn.COUNTIFS($E$15:$E$54,R124,$H$15:$H$54,$AH$56,$K$15:$K$54,$AI$57)</f>
        <v>0</v>
      </c>
      <c r="AJ124" s="67">
        <f>_xlfn.COUNTIFS($E$15:$E$54,R124,$H$15:$H$54,$AJ$56)</f>
        <v>0</v>
      </c>
      <c r="AK124" s="140">
        <f>_xlfn.COUNTIFS($E$15:$E$54,R124,$H$15:$H$54,$AJ$56,$K$15:$K$54,$AK$57)</f>
        <v>0</v>
      </c>
      <c r="AL124" s="26"/>
      <c r="AM124" s="26"/>
      <c r="AN124" s="26"/>
      <c r="AO124" s="26"/>
      <c r="AP124" s="26"/>
      <c r="AQ124" s="26"/>
      <c r="AR124" s="26"/>
      <c r="AS124" s="26"/>
    </row>
    <row r="125" spans="18:45" ht="19.5" customHeight="1" thickBot="1">
      <c r="R125" s="30" t="s">
        <v>163</v>
      </c>
      <c r="S125" s="31">
        <v>64</v>
      </c>
      <c r="T125" s="32">
        <f t="shared" si="21"/>
        <v>0</v>
      </c>
      <c r="U125" s="32">
        <f t="shared" si="21"/>
        <v>0</v>
      </c>
      <c r="V125" s="33">
        <f>_xlfn.COUNTIFS($E$15:$E$54,R125,$J$15:$J$54,$V$56)</f>
        <v>0</v>
      </c>
      <c r="W125" s="33">
        <f>_xlfn.COUNTIFS($E$15:$E$54,R125,$J$15:$J$54,$V$56,$K$15:$K$54,$W$57)</f>
        <v>0</v>
      </c>
      <c r="X125" s="33">
        <f>_xlfn.COUNTIFS($E$15:$E$54,R125,$J$15:$J$54,$X$56)</f>
        <v>0</v>
      </c>
      <c r="Y125" s="33">
        <f>_xlfn.COUNTIFS($E$15:$E$54,R125,$J$15:$J$54,$X$56,$K$15:$K$54,$Y$57)</f>
        <v>0</v>
      </c>
      <c r="Z125" s="33">
        <f>_xlfn.COUNTIFS($E$15:$E$54,R125,$J$15:$J$54,$Z$56)</f>
        <v>0</v>
      </c>
      <c r="AA125" s="33">
        <f>_xlfn.COUNTIFS($E$15:$E$54,R125,$J$15:$J$54,$Z$56,$K$15:$K$54,$AA$57)</f>
        <v>0</v>
      </c>
      <c r="AB125" s="33">
        <f>_xlfn.COUNTIFS($E$15:$E$54,R125,$J$15:$J$54,$AB$56)</f>
        <v>0</v>
      </c>
      <c r="AC125" s="33">
        <f>_xlfn.COUNTIFS($E$15:$E$54,R125,$J$15:$J$54,$AB$56,$K$15:$K$54,$AC$57)</f>
        <v>0</v>
      </c>
      <c r="AD125" s="33">
        <f>_xlfn.COUNTIFS($E$15:$E$54,R125,$J$15:$J$54,$AD$56)</f>
        <v>0</v>
      </c>
      <c r="AE125" s="33">
        <f>_xlfn.COUNTIFS($E$15:$E$54,R125,$J$15:$J$54,$AD$56,$K$15:$K$54,$AE$57)</f>
        <v>0</v>
      </c>
      <c r="AF125" s="33">
        <f>_xlfn.COUNTIFS($E$15:$E$54,R125,$J$15:$J$54,$AF$56)</f>
        <v>0</v>
      </c>
      <c r="AG125" s="33">
        <f>_xlfn.COUNTIFS($E$15:$E$54,R125,$J$15:$J$54,$AF$56,$K$15:$K$54,$AG$57)</f>
        <v>0</v>
      </c>
      <c r="AH125" s="141">
        <f>_xlfn.COUNTIFS($E$15:$E$54,R125,$H$15:$H$54,$AH$56)</f>
        <v>0</v>
      </c>
      <c r="AI125" s="141">
        <f>_xlfn.COUNTIFS($E$15:$E$54,R125,$H$15:$H$54,$AH$56,$K$15:$K$54,$AI$57)</f>
        <v>0</v>
      </c>
      <c r="AJ125" s="70">
        <f>_xlfn.COUNTIFS($E$15:$E$54,R125,$H$15:$H$54,$AJ$56)</f>
        <v>0</v>
      </c>
      <c r="AK125" s="142">
        <f>_xlfn.COUNTIFS($E$15:$E$54,R125,$H$15:$H$54,$AJ$56,$K$15:$K$54,$AK$57)</f>
        <v>0</v>
      </c>
      <c r="AL125" s="26"/>
      <c r="AM125" s="26"/>
      <c r="AN125" s="26"/>
      <c r="AO125" s="26"/>
      <c r="AP125" s="26"/>
      <c r="AQ125" s="26"/>
      <c r="AR125" s="26"/>
      <c r="AS125" s="26"/>
    </row>
    <row r="126" spans="17:45" ht="24" customHeight="1">
      <c r="Q126" s="16" t="s">
        <v>368</v>
      </c>
      <c r="R126" s="42" t="s">
        <v>122</v>
      </c>
      <c r="S126" s="39">
        <v>65</v>
      </c>
      <c r="T126" s="36">
        <f t="shared" si="21"/>
        <v>0</v>
      </c>
      <c r="U126" s="44">
        <f t="shared" si="21"/>
        <v>0</v>
      </c>
      <c r="V126" s="37">
        <f>_xlfn.COUNTIFS($E$15:$E$54,R126,$J$15:$J$54,$V$56)</f>
        <v>0</v>
      </c>
      <c r="W126" s="37">
        <f>_xlfn.COUNTIFS($E$15:$E$54,R126,$J$15:$J$54,$V$56,$K$15:$K$54,$W$57)</f>
        <v>0</v>
      </c>
      <c r="X126" s="37">
        <f>_xlfn.COUNTIFS($E$15:$E$54,R126,$J$15:$J$54,$X$56)</f>
        <v>0</v>
      </c>
      <c r="Y126" s="37">
        <f>_xlfn.COUNTIFS($E$15:$E$54,R126,$J$15:$J$54,$X$56,$K$15:$K$54,$Y$57)</f>
        <v>0</v>
      </c>
      <c r="Z126" s="37">
        <f>_xlfn.COUNTIFS($E$15:$E$54,R126,$J$15:$J$54,$Z$56)</f>
        <v>0</v>
      </c>
      <c r="AA126" s="37">
        <f>_xlfn.COUNTIFS($E$15:$E$54,R126,$J$15:$J$54,$Z$56,$K$15:$K$54,$AA$57)</f>
        <v>0</v>
      </c>
      <c r="AB126" s="37">
        <f>_xlfn.COUNTIFS($E$15:$E$54,R126,$J$15:$J$54,$AB$56)</f>
        <v>0</v>
      </c>
      <c r="AC126" s="37">
        <f>_xlfn.COUNTIFS($E$15:$E$54,R126,$J$15:$J$54,$AB$56,$K$15:$K$54,$AC$57)</f>
        <v>0</v>
      </c>
      <c r="AD126" s="37">
        <f>_xlfn.COUNTIFS($E$15:$E$54,R126,$J$15:$J$54,$AD$56)</f>
        <v>0</v>
      </c>
      <c r="AE126" s="37">
        <f>_xlfn.COUNTIFS($E$15:$E$54,R126,$J$15:$J$54,$AD$56,$K$15:$K$54,$AE$57)</f>
        <v>0</v>
      </c>
      <c r="AF126" s="37">
        <f>_xlfn.COUNTIFS($E$15:$E$54,R126,$J$15:$J$54,$AF$56)</f>
        <v>0</v>
      </c>
      <c r="AG126" s="37">
        <f>_xlfn.COUNTIFS($E$15:$E$54,R126,$J$15:$J$54,$AF$56,$K$15:$K$54,$AG$57)</f>
        <v>0</v>
      </c>
      <c r="AH126" s="143">
        <f>_xlfn.COUNTIFS($E$15:$E$54,R126,$H$15:$H$54,$AH$56)</f>
        <v>0</v>
      </c>
      <c r="AI126" s="143">
        <f>_xlfn.COUNTIFS($E$15:$E$54,R126,$H$15:$H$54,$AH$56,$K$15:$K$54,$AI$57)</f>
        <v>0</v>
      </c>
      <c r="AJ126" s="72">
        <f>_xlfn.COUNTIFS($E$15:$E$54,R126,$H$15:$H$54,$AJ$56)</f>
        <v>0</v>
      </c>
      <c r="AK126" s="144">
        <f>_xlfn.COUNTIFS($E$15:$E$54,R126,$H$15:$H$54,$AJ$56,$K$15:$K$54,$AK$57)</f>
        <v>0</v>
      </c>
      <c r="AL126" s="26"/>
      <c r="AM126" s="26"/>
      <c r="AN126" s="26"/>
      <c r="AO126" s="26"/>
      <c r="AP126" s="26"/>
      <c r="AQ126" s="26"/>
      <c r="AR126" s="26"/>
      <c r="AS126" s="26"/>
    </row>
    <row r="127" spans="18:45" ht="19.5" customHeight="1" thickBot="1">
      <c r="R127" s="30" t="s">
        <v>365</v>
      </c>
      <c r="S127" s="31">
        <v>66</v>
      </c>
      <c r="T127" s="32">
        <f t="shared" si="21"/>
        <v>0</v>
      </c>
      <c r="U127" s="32">
        <f t="shared" si="21"/>
        <v>0</v>
      </c>
      <c r="V127" s="45"/>
      <c r="W127" s="32"/>
      <c r="X127" s="32"/>
      <c r="Y127" s="32"/>
      <c r="Z127" s="32"/>
      <c r="AA127" s="32"/>
      <c r="AB127" s="32"/>
      <c r="AC127" s="32"/>
      <c r="AD127" s="32"/>
      <c r="AE127" s="32"/>
      <c r="AF127" s="32"/>
      <c r="AG127" s="32"/>
      <c r="AH127" s="32"/>
      <c r="AI127" s="32"/>
      <c r="AJ127" s="32"/>
      <c r="AK127" s="32"/>
      <c r="AL127" s="26"/>
      <c r="AM127" s="26"/>
      <c r="AN127" s="26"/>
      <c r="AO127" s="26"/>
      <c r="AP127" s="26"/>
      <c r="AQ127" s="26"/>
      <c r="AR127" s="26"/>
      <c r="AS127" s="26"/>
    </row>
    <row r="128" spans="17:45" ht="30" customHeight="1">
      <c r="Q128" s="16" t="s">
        <v>370</v>
      </c>
      <c r="R128" s="42" t="s">
        <v>170</v>
      </c>
      <c r="S128" s="39">
        <v>67</v>
      </c>
      <c r="T128" s="36">
        <f t="shared" si="21"/>
        <v>0</v>
      </c>
      <c r="U128" s="36">
        <f t="shared" si="21"/>
        <v>0</v>
      </c>
      <c r="V128" s="29">
        <f>_xlfn.COUNTIFS($E$15:$E$54,R128,$J$15:$J$54,$V$56)</f>
        <v>0</v>
      </c>
      <c r="W128" s="37">
        <f>_xlfn.COUNTIFS($E$15:$E$54,R128,$J$15:$J$54,$V$56,$K$15:$K$54,$W$57)</f>
        <v>0</v>
      </c>
      <c r="X128" s="37">
        <f>_xlfn.COUNTIFS($E$15:$E$54,R128,$J$15:$J$54,$X$56)</f>
        <v>0</v>
      </c>
      <c r="Y128" s="37">
        <f>_xlfn.COUNTIFS($E$15:$E$54,R128,$J$15:$J$54,$X$56,$K$15:$K$54,$Y$57)</f>
        <v>0</v>
      </c>
      <c r="Z128" s="37">
        <f>_xlfn.COUNTIFS($E$15:$E$54,R128,$J$15:$J$54,$Z$56)</f>
        <v>0</v>
      </c>
      <c r="AA128" s="37">
        <f>_xlfn.COUNTIFS($E$15:$E$54,R128,$J$15:$J$54,$Z$56,$K$15:$K$54,$AA$57)</f>
        <v>0</v>
      </c>
      <c r="AB128" s="37">
        <f>_xlfn.COUNTIFS($E$15:$E$54,R128,$J$15:$J$54,$AB$56)</f>
        <v>0</v>
      </c>
      <c r="AC128" s="37">
        <f>_xlfn.COUNTIFS($E$15:$E$54,R128,$J$15:$J$54,$AB$56,$K$15:$K$54,$AC$57)</f>
        <v>0</v>
      </c>
      <c r="AD128" s="37">
        <f>_xlfn.COUNTIFS($E$15:$E$54,R128,$J$15:$J$54,$AD$56)</f>
        <v>0</v>
      </c>
      <c r="AE128" s="37">
        <f>_xlfn.COUNTIFS($E$15:$E$54,R128,$J$15:$J$54,$AD$56,$K$15:$K$54,$AE$57)</f>
        <v>0</v>
      </c>
      <c r="AF128" s="37">
        <f>_xlfn.COUNTIFS($E$15:$E$54,R128,$J$15:$J$54,$AF$56)</f>
        <v>0</v>
      </c>
      <c r="AG128" s="37">
        <f>_xlfn.COUNTIFS($E$15:$E$54,R128,$J$15:$J$54,$AF$56,$K$15:$K$54,$AG$57)</f>
        <v>0</v>
      </c>
      <c r="AH128" s="139">
        <f>_xlfn.COUNTIFS($E$15:$E$54,R128,$H$15:$H$54,$AH$56)</f>
        <v>0</v>
      </c>
      <c r="AI128" s="139">
        <f>_xlfn.COUNTIFS($E$15:$E$54,R128,$H$15:$H$54,$AH$56,$K$15:$K$54,$AI$57)</f>
        <v>0</v>
      </c>
      <c r="AJ128" s="67">
        <f>_xlfn.COUNTIFS($E$15:$E$54,R128,$H$15:$H$54,$AJ$56)</f>
        <v>0</v>
      </c>
      <c r="AK128" s="140">
        <f>_xlfn.COUNTIFS($E$15:$E$54,R128,$H$15:$H$54,$AJ$56,$K$15:$K$54,$AK$57)</f>
        <v>0</v>
      </c>
      <c r="AL128" s="26"/>
      <c r="AM128" s="26"/>
      <c r="AN128" s="26"/>
      <c r="AO128" s="26"/>
      <c r="AP128" s="26"/>
      <c r="AQ128" s="26"/>
      <c r="AR128" s="26"/>
      <c r="AS128" s="26"/>
    </row>
    <row r="129" spans="18:45" ht="27" customHeight="1" thickBot="1">
      <c r="R129" s="46" t="s">
        <v>323</v>
      </c>
      <c r="S129" s="31">
        <v>68</v>
      </c>
      <c r="T129" s="32">
        <f t="shared" si="21"/>
        <v>0</v>
      </c>
      <c r="U129" s="32">
        <f t="shared" si="21"/>
        <v>0</v>
      </c>
      <c r="V129" s="33">
        <f>_xlfn.COUNTIFS($E$15:$E$54,R129,$J$15:$J$54,$V$56)</f>
        <v>0</v>
      </c>
      <c r="W129" s="33">
        <f>_xlfn.COUNTIFS($E$15:$E$54,R129,$J$15:$J$54,$V$56,$K$15:$K$54,$W$57)</f>
        <v>0</v>
      </c>
      <c r="X129" s="33">
        <f>_xlfn.COUNTIFS($E$15:$E$54,R129,$J$15:$J$54,$X$56)</f>
        <v>0</v>
      </c>
      <c r="Y129" s="33">
        <f>_xlfn.COUNTIFS($E$15:$E$54,R129,$J$15:$J$54,$X$56,$K$15:$K$54,$Y$57)</f>
        <v>0</v>
      </c>
      <c r="Z129" s="33">
        <f>_xlfn.COUNTIFS($E$15:$E$54,R129,$J$15:$J$54,$Z$56)</f>
        <v>0</v>
      </c>
      <c r="AA129" s="33">
        <f>_xlfn.COUNTIFS($E$15:$E$54,R129,$J$15:$J$54,$Z$56,$K$15:$K$54,$AA$57)</f>
        <v>0</v>
      </c>
      <c r="AB129" s="33">
        <f>_xlfn.COUNTIFS($E$15:$E$54,R129,$J$15:$J$54,$AB$56)</f>
        <v>0</v>
      </c>
      <c r="AC129" s="33">
        <f>_xlfn.COUNTIFS($E$15:$E$54,R129,$J$15:$J$54,$AB$56,$K$15:$K$54,$AC$57)</f>
        <v>0</v>
      </c>
      <c r="AD129" s="33">
        <f>_xlfn.COUNTIFS($E$15:$E$54,R129,$J$15:$J$54,$AD$56)</f>
        <v>0</v>
      </c>
      <c r="AE129" s="33">
        <f>_xlfn.COUNTIFS($E$15:$E$54,R129,$J$15:$J$54,$AD$56,$K$15:$K$54,$AE$57)</f>
        <v>0</v>
      </c>
      <c r="AF129" s="33">
        <f>_xlfn.COUNTIFS($E$15:$E$54,R129,$J$15:$J$54,$AF$56)</f>
        <v>0</v>
      </c>
      <c r="AG129" s="33">
        <f>_xlfn.COUNTIFS($E$15:$E$54,R129,$J$15:$J$54,$AF$56,$K$15:$K$54,$AG$57)</f>
        <v>0</v>
      </c>
      <c r="AH129" s="141">
        <f>_xlfn.COUNTIFS($E$15:$E$54,R129,$H$15:$H$54,$AH$56)</f>
        <v>0</v>
      </c>
      <c r="AI129" s="141">
        <f>_xlfn.COUNTIFS($E$15:$E$54,R129,$H$15:$H$54,$AH$56,$K$15:$K$54,$AI$57)</f>
        <v>0</v>
      </c>
      <c r="AJ129" s="70">
        <f>_xlfn.COUNTIFS($E$15:$E$54,R129,$H$15:$H$54,$AJ$56)</f>
        <v>0</v>
      </c>
      <c r="AK129" s="142">
        <f>_xlfn.COUNTIFS($E$15:$E$54,R129,$H$15:$H$54,$AJ$56,$K$15:$K$54,$AK$57)</f>
        <v>0</v>
      </c>
      <c r="AL129" s="26"/>
      <c r="AM129" s="26"/>
      <c r="AN129" s="26"/>
      <c r="AO129" s="26"/>
      <c r="AP129" s="26"/>
      <c r="AQ129" s="26"/>
      <c r="AR129" s="26"/>
      <c r="AS129" s="26"/>
    </row>
    <row r="130" spans="17:45" ht="43.5" customHeight="1">
      <c r="Q130" s="16" t="s">
        <v>371</v>
      </c>
      <c r="R130" s="76" t="s">
        <v>372</v>
      </c>
      <c r="S130" s="75">
        <v>69</v>
      </c>
      <c r="T130" s="71">
        <f aca="true" t="shared" si="24" ref="T130:U141">V130+X130+Z130+AB130+AD130+AF130</f>
        <v>0</v>
      </c>
      <c r="U130" s="71">
        <f t="shared" si="24"/>
        <v>0</v>
      </c>
      <c r="V130" s="36">
        <f>SUM(V131:V135)</f>
        <v>0</v>
      </c>
      <c r="W130" s="36">
        <f aca="true" t="shared" si="25" ref="W130:AK130">SUM(W131:W135)</f>
        <v>0</v>
      </c>
      <c r="X130" s="36">
        <f t="shared" si="25"/>
        <v>0</v>
      </c>
      <c r="Y130" s="36">
        <f t="shared" si="25"/>
        <v>0</v>
      </c>
      <c r="Z130" s="36">
        <f t="shared" si="25"/>
        <v>0</v>
      </c>
      <c r="AA130" s="36">
        <f t="shared" si="25"/>
        <v>0</v>
      </c>
      <c r="AB130" s="36">
        <f t="shared" si="25"/>
        <v>0</v>
      </c>
      <c r="AC130" s="36">
        <f t="shared" si="25"/>
        <v>0</v>
      </c>
      <c r="AD130" s="36">
        <f t="shared" si="25"/>
        <v>0</v>
      </c>
      <c r="AE130" s="36">
        <f t="shared" si="25"/>
        <v>0</v>
      </c>
      <c r="AF130" s="36">
        <f t="shared" si="25"/>
        <v>0</v>
      </c>
      <c r="AG130" s="36">
        <f t="shared" si="25"/>
        <v>0</v>
      </c>
      <c r="AH130" s="36">
        <f t="shared" si="25"/>
        <v>0</v>
      </c>
      <c r="AI130" s="36">
        <f t="shared" si="25"/>
        <v>0</v>
      </c>
      <c r="AJ130" s="36">
        <f t="shared" si="25"/>
        <v>0</v>
      </c>
      <c r="AK130" s="36">
        <f t="shared" si="25"/>
        <v>0</v>
      </c>
      <c r="AL130" s="26"/>
      <c r="AM130" s="26"/>
      <c r="AN130" s="26"/>
      <c r="AO130" s="26"/>
      <c r="AP130" s="26"/>
      <c r="AQ130" s="26"/>
      <c r="AR130" s="26"/>
      <c r="AS130" s="26"/>
    </row>
    <row r="131" spans="18:45" ht="25.5" customHeight="1">
      <c r="R131" s="74" t="s">
        <v>333</v>
      </c>
      <c r="S131" s="39"/>
      <c r="T131" s="36">
        <f t="shared" si="24"/>
        <v>0</v>
      </c>
      <c r="U131" s="36">
        <f t="shared" si="24"/>
        <v>0</v>
      </c>
      <c r="V131" s="29">
        <f>_xlfn.COUNTIFS($E$15:$E$54,R131,$J$15:$J$54,$V$56)</f>
        <v>0</v>
      </c>
      <c r="W131" s="37">
        <f>_xlfn.COUNTIFS($E$15:$E$54,R131,$J$15:$J$54,$V$56,$K$15:$K$54,$W$57)</f>
        <v>0</v>
      </c>
      <c r="X131" s="29">
        <f>_xlfn.COUNTIFS($E$15:$E$54,R131,$J$15:$J$54,$X$56)</f>
        <v>0</v>
      </c>
      <c r="Y131" s="29">
        <f>_xlfn.COUNTIFS($E$15:$E$54,R131,$J$15:$J$54,$X$56,$K$15:$K$54,$Y$57)</f>
        <v>0</v>
      </c>
      <c r="Z131" s="29">
        <f>_xlfn.COUNTIFS($E$15:$E$54,R131,$J$15:$J$54,$Z$56)</f>
        <v>0</v>
      </c>
      <c r="AA131" s="29">
        <f>_xlfn.COUNTIFS($E$15:$E$54,R131,$J$15:$J$54,$Z$56,$K$15:$K$54,$AA$57)</f>
        <v>0</v>
      </c>
      <c r="AB131" s="29">
        <f>_xlfn.COUNTIFS($E$15:$E$54,R131,$J$15:$J$54,$AB$56)</f>
        <v>0</v>
      </c>
      <c r="AC131" s="29">
        <f>_xlfn.COUNTIFS($E$15:$E$54,R131,$J$15:$J$54,$AB$56,$K$15:$K$54,$AC$57)</f>
        <v>0</v>
      </c>
      <c r="AD131" s="29">
        <f>_xlfn.COUNTIFS($E$15:$E$54,R131,$J$15:$J$54,$AD$56)</f>
        <v>0</v>
      </c>
      <c r="AE131" s="29">
        <f>_xlfn.COUNTIFS($E$15:$E$54,R131,$J$15:$J$54,$AD$56,$K$15:$K$54,$AE$57)</f>
        <v>0</v>
      </c>
      <c r="AF131" s="29">
        <f>_xlfn.COUNTIFS($E$15:$E$54,R131,$J$15:$J$54,$AF$56)</f>
        <v>0</v>
      </c>
      <c r="AG131" s="29">
        <f>_xlfn.COUNTIFS($E$15:$E$54,R131,$J$15:$J$54,$AF$56,$K$15:$K$54,$AG$57)</f>
        <v>0</v>
      </c>
      <c r="AH131" s="139">
        <f>_xlfn.COUNTIFS($E$15:$E$54,R131,$H$15:$H$54,$AH$56)</f>
        <v>0</v>
      </c>
      <c r="AI131" s="139">
        <f>_xlfn.COUNTIFS($E$15:$E$54,R131,$H$15:$H$54,$AH$56,$K$15:$K$54,$AI$57)</f>
        <v>0</v>
      </c>
      <c r="AJ131" s="67">
        <f>_xlfn.COUNTIFS($E$15:$E$54,R131,$H$15:$H$54,$AJ$56)</f>
        <v>0</v>
      </c>
      <c r="AK131" s="140">
        <f>_xlfn.COUNTIFS($E$15:$E$54,R131,$H$15:$H$54,$AJ$56,$K$15:$K$54,$AK$57)</f>
        <v>0</v>
      </c>
      <c r="AL131" s="26"/>
      <c r="AM131" s="26"/>
      <c r="AN131" s="26"/>
      <c r="AO131" s="26"/>
      <c r="AP131" s="26"/>
      <c r="AQ131" s="26"/>
      <c r="AR131" s="26"/>
      <c r="AS131" s="26"/>
    </row>
    <row r="132" spans="18:45" ht="24" customHeight="1">
      <c r="R132" s="47" t="s">
        <v>325</v>
      </c>
      <c r="S132" s="130"/>
      <c r="T132" s="28">
        <f t="shared" si="24"/>
        <v>0</v>
      </c>
      <c r="U132" s="28">
        <f t="shared" si="24"/>
        <v>0</v>
      </c>
      <c r="V132" s="29">
        <f>_xlfn.COUNTIFS($E$15:$E$54,R132,$J$15:$J$54,$V$56)</f>
        <v>0</v>
      </c>
      <c r="W132" s="37">
        <f>_xlfn.COUNTIFS($E$15:$E$54,R132,$J$15:$J$54,$V$56,$K$15:$K$54,$W$57)</f>
        <v>0</v>
      </c>
      <c r="X132" s="29">
        <f>_xlfn.COUNTIFS($E$15:$E$54,R132,$J$15:$J$54,$X$56)</f>
        <v>0</v>
      </c>
      <c r="Y132" s="29">
        <f>_xlfn.COUNTIFS($E$15:$E$54,R132,$J$15:$J$54,$X$56,$K$15:$K$54,$Y$57)</f>
        <v>0</v>
      </c>
      <c r="Z132" s="29">
        <f>_xlfn.COUNTIFS($E$15:$E$54,R132,$J$15:$J$54,$Z$56)</f>
        <v>0</v>
      </c>
      <c r="AA132" s="29">
        <f>_xlfn.COUNTIFS($E$15:$E$54,R132,$J$15:$J$54,$Z$56,$K$15:$K$54,$AA$57)</f>
        <v>0</v>
      </c>
      <c r="AB132" s="29">
        <f>_xlfn.COUNTIFS($E$15:$E$54,R132,$J$15:$J$54,$AB$56)</f>
        <v>0</v>
      </c>
      <c r="AC132" s="29">
        <f>_xlfn.COUNTIFS($E$15:$E$54,R132,$J$15:$J$54,$AB$56,$K$15:$K$54,$AC$57)</f>
        <v>0</v>
      </c>
      <c r="AD132" s="29">
        <f>_xlfn.COUNTIFS($E$15:$E$54,R132,$J$15:$J$54,$AD$56)</f>
        <v>0</v>
      </c>
      <c r="AE132" s="29">
        <f>_xlfn.COUNTIFS($E$15:$E$54,R132,$J$15:$J$54,$AD$56,$K$15:$K$54,$AE$57)</f>
        <v>0</v>
      </c>
      <c r="AF132" s="29">
        <f>_xlfn.COUNTIFS($E$15:$E$54,R132,$J$15:$J$54,$AF$56)</f>
        <v>0</v>
      </c>
      <c r="AG132" s="29">
        <f>_xlfn.COUNTIFS($E$15:$E$54,R132,$J$15:$J$54,$AF$56,$K$15:$K$54,$AG$57)</f>
        <v>0</v>
      </c>
      <c r="AH132" s="139">
        <f>_xlfn.COUNTIFS($E$15:$E$54,R132,$H$15:$H$54,$AH$56)</f>
        <v>0</v>
      </c>
      <c r="AI132" s="139">
        <f>_xlfn.COUNTIFS($E$15:$E$54,R132,$H$15:$H$54,$AH$56,$K$15:$K$54,$AI$57)</f>
        <v>0</v>
      </c>
      <c r="AJ132" s="67">
        <f>_xlfn.COUNTIFS($E$15:$E$54,R132,$H$15:$H$54,$AJ$56)</f>
        <v>0</v>
      </c>
      <c r="AK132" s="140">
        <f>_xlfn.COUNTIFS($E$15:$E$54,R132,$H$15:$H$54,$AJ$56,$K$15:$K$54,$AK$57)</f>
        <v>0</v>
      </c>
      <c r="AL132" s="26"/>
      <c r="AM132" s="26"/>
      <c r="AN132" s="26"/>
      <c r="AO132" s="26"/>
      <c r="AP132" s="26"/>
      <c r="AQ132" s="26"/>
      <c r="AR132" s="26"/>
      <c r="AS132" s="26"/>
    </row>
    <row r="133" spans="18:45" ht="28.5" customHeight="1">
      <c r="R133" s="47" t="s">
        <v>326</v>
      </c>
      <c r="S133" s="130"/>
      <c r="T133" s="28">
        <f t="shared" si="24"/>
        <v>0</v>
      </c>
      <c r="U133" s="28">
        <f t="shared" si="24"/>
        <v>0</v>
      </c>
      <c r="V133" s="29">
        <f>_xlfn.COUNTIFS($E$15:$E$54,R133,$J$15:$J$54,$V$56)</f>
        <v>0</v>
      </c>
      <c r="W133" s="37">
        <f>_xlfn.COUNTIFS($E$15:$E$54,R133,$J$15:$J$54,$V$56,$K$15:$K$54,$W$57)</f>
        <v>0</v>
      </c>
      <c r="X133" s="29">
        <f>_xlfn.COUNTIFS($E$15:$E$54,R133,$J$15:$J$54,$X$56)</f>
        <v>0</v>
      </c>
      <c r="Y133" s="29">
        <f>_xlfn.COUNTIFS($E$15:$E$54,R133,$J$15:$J$54,$X$56,$K$15:$K$54,$Y$57)</f>
        <v>0</v>
      </c>
      <c r="Z133" s="29">
        <f>_xlfn.COUNTIFS($E$15:$E$54,R133,$J$15:$J$54,$Z$56)</f>
        <v>0</v>
      </c>
      <c r="AA133" s="29">
        <f>_xlfn.COUNTIFS($E$15:$E$54,R133,$J$15:$J$54,$Z$56,$K$15:$K$54,$AA$57)</f>
        <v>0</v>
      </c>
      <c r="AB133" s="29">
        <f>_xlfn.COUNTIFS($E$15:$E$54,R133,$J$15:$J$54,$AB$56)</f>
        <v>0</v>
      </c>
      <c r="AC133" s="29">
        <f>_xlfn.COUNTIFS($E$15:$E$54,R133,$J$15:$J$54,$AB$56,$K$15:$K$54,$AC$57)</f>
        <v>0</v>
      </c>
      <c r="AD133" s="29">
        <f>_xlfn.COUNTIFS($E$15:$E$54,R133,$J$15:$J$54,$AD$56)</f>
        <v>0</v>
      </c>
      <c r="AE133" s="29">
        <f>_xlfn.COUNTIFS($E$15:$E$54,R133,$J$15:$J$54,$AD$56,$K$15:$K$54,$AE$57)</f>
        <v>0</v>
      </c>
      <c r="AF133" s="29">
        <f>_xlfn.COUNTIFS($E$15:$E$54,R133,$J$15:$J$54,$AF$56)</f>
        <v>0</v>
      </c>
      <c r="AG133" s="29">
        <f>_xlfn.COUNTIFS($E$15:$E$54,R133,$J$15:$J$54,$AF$56,$K$15:$K$54,$AG$57)</f>
        <v>0</v>
      </c>
      <c r="AH133" s="139">
        <f>_xlfn.COUNTIFS($E$15:$E$54,R133,$H$15:$H$54,$AH$56)</f>
        <v>0</v>
      </c>
      <c r="AI133" s="139">
        <f>_xlfn.COUNTIFS($E$15:$E$54,R133,$H$15:$H$54,$AH$56,$K$15:$K$54,$AI$57)</f>
        <v>0</v>
      </c>
      <c r="AJ133" s="67">
        <f>_xlfn.COUNTIFS($E$15:$E$54,R133,$H$15:$H$54,$AJ$56)</f>
        <v>0</v>
      </c>
      <c r="AK133" s="140">
        <f>_xlfn.COUNTIFS($E$15:$E$54,R133,$H$15:$H$54,$AJ$56,$K$15:$K$54,$AK$57)</f>
        <v>0</v>
      </c>
      <c r="AL133" s="26"/>
      <c r="AM133" s="26"/>
      <c r="AN133" s="26"/>
      <c r="AO133" s="26"/>
      <c r="AP133" s="26"/>
      <c r="AQ133" s="26"/>
      <c r="AR133" s="26"/>
      <c r="AS133" s="26"/>
    </row>
    <row r="134" spans="18:45" ht="25.5" customHeight="1">
      <c r="R134" s="47" t="s">
        <v>327</v>
      </c>
      <c r="S134" s="130"/>
      <c r="T134" s="28">
        <f t="shared" si="24"/>
        <v>0</v>
      </c>
      <c r="U134" s="28">
        <f t="shared" si="24"/>
        <v>0</v>
      </c>
      <c r="V134" s="29">
        <f>_xlfn.COUNTIFS($E$15:$E$54,R134,$J$15:$J$54,$V$56)</f>
        <v>0</v>
      </c>
      <c r="W134" s="37">
        <f>_xlfn.COUNTIFS($E$15:$E$54,R134,$J$15:$J$54,$V$56,$K$15:$K$54,$W$57)</f>
        <v>0</v>
      </c>
      <c r="X134" s="29">
        <f>_xlfn.COUNTIFS($E$15:$E$54,R134,$J$15:$J$54,$X$56)</f>
        <v>0</v>
      </c>
      <c r="Y134" s="29">
        <f>_xlfn.COUNTIFS($E$15:$E$54,R134,$J$15:$J$54,$X$56,$K$15:$K$54,$Y$57)</f>
        <v>0</v>
      </c>
      <c r="Z134" s="29">
        <f>_xlfn.COUNTIFS($E$15:$E$54,R134,$J$15:$J$54,$Z$56)</f>
        <v>0</v>
      </c>
      <c r="AA134" s="29">
        <f>_xlfn.COUNTIFS($E$15:$E$54,R134,$J$15:$J$54,$Z$56,$K$15:$K$54,$AA$57)</f>
        <v>0</v>
      </c>
      <c r="AB134" s="29">
        <f>_xlfn.COUNTIFS($E$15:$E$54,R134,$J$15:$J$54,$AB$56)</f>
        <v>0</v>
      </c>
      <c r="AC134" s="29">
        <f>_xlfn.COUNTIFS($E$15:$E$54,R134,$J$15:$J$54,$AB$56,$K$15:$K$54,$AC$57)</f>
        <v>0</v>
      </c>
      <c r="AD134" s="29">
        <f>_xlfn.COUNTIFS($E$15:$E$54,R134,$J$15:$J$54,$AD$56)</f>
        <v>0</v>
      </c>
      <c r="AE134" s="29">
        <f>_xlfn.COUNTIFS($E$15:$E$54,R134,$J$15:$J$54,$AD$56,$K$15:$K$54,$AE$57)</f>
        <v>0</v>
      </c>
      <c r="AF134" s="29">
        <f>_xlfn.COUNTIFS($E$15:$E$54,R134,$J$15:$J$54,$AF$56)</f>
        <v>0</v>
      </c>
      <c r="AG134" s="29">
        <f>_xlfn.COUNTIFS($E$15:$E$54,R134,$J$15:$J$54,$AF$56,$K$15:$K$54,$AG$57)</f>
        <v>0</v>
      </c>
      <c r="AH134" s="139">
        <f>_xlfn.COUNTIFS($E$15:$E$54,R134,$H$15:$H$54,$AH$56)</f>
        <v>0</v>
      </c>
      <c r="AI134" s="139">
        <f>_xlfn.COUNTIFS($E$15:$E$54,R134,$H$15:$H$54,$AH$56,$K$15:$K$54,$AI$57)</f>
        <v>0</v>
      </c>
      <c r="AJ134" s="67">
        <f>_xlfn.COUNTIFS($E$15:$E$54,R134,$H$15:$H$54,$AJ$56)</f>
        <v>0</v>
      </c>
      <c r="AK134" s="140">
        <f>_xlfn.COUNTIFS($E$15:$E$54,R134,$H$15:$H$54,$AJ$56,$K$15:$K$54,$AK$57)</f>
        <v>0</v>
      </c>
      <c r="AL134" s="26"/>
      <c r="AM134" s="26"/>
      <c r="AN134" s="26"/>
      <c r="AO134" s="26"/>
      <c r="AP134" s="26"/>
      <c r="AQ134" s="26"/>
      <c r="AR134" s="26"/>
      <c r="AS134" s="26"/>
    </row>
    <row r="135" spans="18:45" ht="22.5" customHeight="1" thickBot="1">
      <c r="R135" s="73" t="s">
        <v>328</v>
      </c>
      <c r="S135" s="31"/>
      <c r="T135" s="32">
        <f t="shared" si="24"/>
        <v>0</v>
      </c>
      <c r="U135" s="32">
        <f t="shared" si="24"/>
        <v>0</v>
      </c>
      <c r="V135" s="33">
        <f>_xlfn.COUNTIFS($E$15:$E$54,R135,$J$15:$J$54,$V$56)</f>
        <v>0</v>
      </c>
      <c r="W135" s="33">
        <f>_xlfn.COUNTIFS($E$15:$E$54,R135,$J$15:$J$54,$V$56,$K$15:$K$54,$W$57)</f>
        <v>0</v>
      </c>
      <c r="X135" s="33">
        <f>_xlfn.COUNTIFS($E$15:$E$54,R135,$J$15:$J$54,$X$56)</f>
        <v>0</v>
      </c>
      <c r="Y135" s="33">
        <f>_xlfn.COUNTIFS($E$15:$E$54,R135,$J$15:$J$54,$X$56,$K$15:$K$54,$Y$57)</f>
        <v>0</v>
      </c>
      <c r="Z135" s="33">
        <f>_xlfn.COUNTIFS($E$15:$E$54,R135,$J$15:$J$54,$Z$56)</f>
        <v>0</v>
      </c>
      <c r="AA135" s="33">
        <f>_xlfn.COUNTIFS($E$15:$E$54,R135,$J$15:$J$54,$Z$56,$K$15:$K$54,$AA$57)</f>
        <v>0</v>
      </c>
      <c r="AB135" s="33">
        <f>_xlfn.COUNTIFS($E$15:$E$54,R135,$J$15:$J$54,$AB$56)</f>
        <v>0</v>
      </c>
      <c r="AC135" s="33">
        <f>_xlfn.COUNTIFS($E$15:$E$54,R135,$J$15:$J$54,$AB$56,$K$15:$K$54,$AC$57)</f>
        <v>0</v>
      </c>
      <c r="AD135" s="33">
        <f>_xlfn.COUNTIFS($E$15:$E$54,R135,$J$15:$J$54,$AD$56)</f>
        <v>0</v>
      </c>
      <c r="AE135" s="33">
        <f>_xlfn.COUNTIFS($E$15:$E$54,R135,$J$15:$J$54,$AD$56,$K$15:$K$54,$AE$57)</f>
        <v>0</v>
      </c>
      <c r="AF135" s="33">
        <f>_xlfn.COUNTIFS($E$15:$E$54,R135,$J$15:$J$54,$AF$56)</f>
        <v>0</v>
      </c>
      <c r="AG135" s="33">
        <f>_xlfn.COUNTIFS($E$15:$E$54,R135,$J$15:$J$54,$AF$56,$K$15:$K$54,$AG$57)</f>
        <v>0</v>
      </c>
      <c r="AH135" s="145">
        <f>_xlfn.COUNTIFS($E$15:$E$54,R135,$H$15:$H$54,$AH$56)</f>
        <v>0</v>
      </c>
      <c r="AI135" s="141">
        <f>_xlfn.COUNTIFS($E$15:$E$54,R135,$H$15:$H$54,$AH$56,$K$15:$K$54,$AI$57)</f>
        <v>0</v>
      </c>
      <c r="AJ135" s="70">
        <f>_xlfn.COUNTIFS($E$15:$E$54,R135,$H$15:$H$54,$AJ$56)</f>
        <v>0</v>
      </c>
      <c r="AK135" s="142">
        <f>_xlfn.COUNTIFS($E$15:$E$54,R135,$H$15:$H$54,$AJ$56,$K$15:$K$54,$AK$57)</f>
        <v>0</v>
      </c>
      <c r="AL135" s="26"/>
      <c r="AM135" s="26"/>
      <c r="AN135" s="26"/>
      <c r="AO135" s="26"/>
      <c r="AP135" s="26"/>
      <c r="AQ135" s="26"/>
      <c r="AR135" s="26"/>
      <c r="AS135" s="26"/>
    </row>
    <row r="136" spans="17:45" ht="36" customHeight="1">
      <c r="Q136" s="16" t="s">
        <v>373</v>
      </c>
      <c r="R136" s="42" t="s">
        <v>374</v>
      </c>
      <c r="S136" s="39">
        <v>70</v>
      </c>
      <c r="T136" s="36">
        <f t="shared" si="24"/>
        <v>0</v>
      </c>
      <c r="U136" s="36">
        <f t="shared" si="24"/>
        <v>0</v>
      </c>
      <c r="V136" s="36">
        <f>SUM(V137:V140)</f>
        <v>0</v>
      </c>
      <c r="W136" s="36">
        <f aca="true" t="shared" si="26" ref="W136:AK136">SUM(W137:W140)</f>
        <v>0</v>
      </c>
      <c r="X136" s="36">
        <f t="shared" si="26"/>
        <v>0</v>
      </c>
      <c r="Y136" s="36">
        <f t="shared" si="26"/>
        <v>0</v>
      </c>
      <c r="Z136" s="36">
        <f t="shared" si="26"/>
        <v>0</v>
      </c>
      <c r="AA136" s="36">
        <f t="shared" si="26"/>
        <v>0</v>
      </c>
      <c r="AB136" s="36">
        <f t="shared" si="26"/>
        <v>0</v>
      </c>
      <c r="AC136" s="36">
        <f t="shared" si="26"/>
        <v>0</v>
      </c>
      <c r="AD136" s="36">
        <f t="shared" si="26"/>
        <v>0</v>
      </c>
      <c r="AE136" s="36">
        <f t="shared" si="26"/>
        <v>0</v>
      </c>
      <c r="AF136" s="36">
        <f t="shared" si="26"/>
        <v>0</v>
      </c>
      <c r="AG136" s="36">
        <f t="shared" si="26"/>
        <v>0</v>
      </c>
      <c r="AH136" s="71">
        <f t="shared" si="26"/>
        <v>0</v>
      </c>
      <c r="AI136" s="36">
        <f t="shared" si="26"/>
        <v>0</v>
      </c>
      <c r="AJ136" s="36">
        <f t="shared" si="26"/>
        <v>0</v>
      </c>
      <c r="AK136" s="36">
        <f t="shared" si="26"/>
        <v>0</v>
      </c>
      <c r="AL136" s="26"/>
      <c r="AM136" s="26"/>
      <c r="AN136" s="26"/>
      <c r="AO136" s="26"/>
      <c r="AP136" s="26"/>
      <c r="AQ136" s="26"/>
      <c r="AR136" s="26"/>
      <c r="AS136" s="26"/>
    </row>
    <row r="137" spans="18:45" ht="24" customHeight="1">
      <c r="R137" s="27" t="s">
        <v>329</v>
      </c>
      <c r="S137" s="130"/>
      <c r="T137" s="28">
        <f t="shared" si="24"/>
        <v>0</v>
      </c>
      <c r="U137" s="28">
        <f t="shared" si="24"/>
        <v>0</v>
      </c>
      <c r="V137" s="29">
        <f>_xlfn.COUNTIFS($E$15:$E$54,R137,$J$15:$J$54,$V$56)</f>
        <v>0</v>
      </c>
      <c r="W137" s="37">
        <f>_xlfn.COUNTIFS($E$15:$E$54,R137,$J$15:$J$54,$V$56,$K$15:$K$54,$W$57)</f>
        <v>0</v>
      </c>
      <c r="X137" s="29">
        <f>_xlfn.COUNTIFS($E$15:$E$54,R137,$J$15:$J$54,$X$56)</f>
        <v>0</v>
      </c>
      <c r="Y137" s="29">
        <f>_xlfn.COUNTIFS($E$15:$E$54,R137,$J$15:$J$54,$X$56,$K$15:$K$54,$Y$57)</f>
        <v>0</v>
      </c>
      <c r="Z137" s="29">
        <f>_xlfn.COUNTIFS($E$15:$E$54,R137,$J$15:$J$54,$Z$56)</f>
        <v>0</v>
      </c>
      <c r="AA137" s="29">
        <f>_xlfn.COUNTIFS($E$15:$E$54,R137,$J$15:$J$54,$Z$56,$K$15:$K$54,$AA$57)</f>
        <v>0</v>
      </c>
      <c r="AB137" s="29">
        <f>_xlfn.COUNTIFS($E$15:$E$54,R137,$J$15:$J$54,$AB$56)</f>
        <v>0</v>
      </c>
      <c r="AC137" s="29">
        <f>_xlfn.COUNTIFS($E$15:$E$54,R137,$J$15:$J$54,$AB$56,$K$15:$K$54,$AC$57)</f>
        <v>0</v>
      </c>
      <c r="AD137" s="29">
        <f>_xlfn.COUNTIFS($E$15:$E$54,R137,$J$15:$J$54,$AD$56)</f>
        <v>0</v>
      </c>
      <c r="AE137" s="29">
        <f>_xlfn.COUNTIFS($E$15:$E$54,R137,$J$15:$J$54,$AD$56,$K$15:$K$54,$AE$57)</f>
        <v>0</v>
      </c>
      <c r="AF137" s="29">
        <f>_xlfn.COUNTIFS($E$15:$E$54,R137,$J$15:$J$54,$AF$56)</f>
        <v>0</v>
      </c>
      <c r="AG137" s="29">
        <f>_xlfn.COUNTIFS($E$15:$E$54,R137,$J$15:$J$54,$AF$56,$K$15:$K$54,$AG$57)</f>
        <v>0</v>
      </c>
      <c r="AH137" s="139">
        <f>_xlfn.COUNTIFS($E$15:$E$54,R137,$H$15:$H$54,$AH$56)</f>
        <v>0</v>
      </c>
      <c r="AI137" s="139">
        <f>_xlfn.COUNTIFS($E$15:$E$54,R137,$H$15:$H$54,$AH$56,$K$15:$K$54,$AI$57)</f>
        <v>0</v>
      </c>
      <c r="AJ137" s="67">
        <f>_xlfn.COUNTIFS($E$15:$E$54,R137,$H$15:$H$54,$AJ$56)</f>
        <v>0</v>
      </c>
      <c r="AK137" s="140">
        <f>_xlfn.COUNTIFS($E$15:$E$54,R137,$H$15:$H$54,$AJ$56,$K$15:$K$54,$AK$57)</f>
        <v>0</v>
      </c>
      <c r="AL137" s="26"/>
      <c r="AM137" s="26"/>
      <c r="AN137" s="26"/>
      <c r="AO137" s="26"/>
      <c r="AP137" s="26"/>
      <c r="AQ137" s="26"/>
      <c r="AR137" s="26"/>
      <c r="AS137" s="26"/>
    </row>
    <row r="138" spans="18:45" ht="22.5" customHeight="1">
      <c r="R138" s="27" t="s">
        <v>330</v>
      </c>
      <c r="S138" s="130"/>
      <c r="T138" s="28">
        <f t="shared" si="24"/>
        <v>0</v>
      </c>
      <c r="U138" s="28">
        <f t="shared" si="24"/>
        <v>0</v>
      </c>
      <c r="V138" s="29">
        <f>_xlfn.COUNTIFS($E$15:$E$54,R138,$J$15:$J$54,$V$56)</f>
        <v>0</v>
      </c>
      <c r="W138" s="37">
        <f>_xlfn.COUNTIFS($E$15:$E$54,R138,$J$15:$J$54,$V$56,$K$15:$K$54,$W$57)</f>
        <v>0</v>
      </c>
      <c r="X138" s="29">
        <f>_xlfn.COUNTIFS($E$15:$E$54,R138,$J$15:$J$54,$X$56)</f>
        <v>0</v>
      </c>
      <c r="Y138" s="29">
        <f>_xlfn.COUNTIFS($E$15:$E$54,R138,$J$15:$J$54,$X$56,$K$15:$K$54,$Y$57)</f>
        <v>0</v>
      </c>
      <c r="Z138" s="29">
        <f>_xlfn.COUNTIFS($E$15:$E$54,R138,$J$15:$J$54,$Z$56)</f>
        <v>0</v>
      </c>
      <c r="AA138" s="29">
        <f>_xlfn.COUNTIFS($E$15:$E$54,R138,$J$15:$J$54,$Z$56,$K$15:$K$54,$AA$57)</f>
        <v>0</v>
      </c>
      <c r="AB138" s="29">
        <f>_xlfn.COUNTIFS($E$15:$E$54,R138,$J$15:$J$54,$AB$56)</f>
        <v>0</v>
      </c>
      <c r="AC138" s="29">
        <f>_xlfn.COUNTIFS($E$15:$E$54,R138,$J$15:$J$54,$AB$56,$K$15:$K$54,$AC$57)</f>
        <v>0</v>
      </c>
      <c r="AD138" s="29">
        <f>_xlfn.COUNTIFS($E$15:$E$54,R138,$J$15:$J$54,$AD$56)</f>
        <v>0</v>
      </c>
      <c r="AE138" s="29">
        <f>_xlfn.COUNTIFS($E$15:$E$54,R138,$J$15:$J$54,$AD$56,$K$15:$K$54,$AE$57)</f>
        <v>0</v>
      </c>
      <c r="AF138" s="29">
        <f>_xlfn.COUNTIFS($E$15:$E$54,R138,$J$15:$J$54,$AF$56)</f>
        <v>0</v>
      </c>
      <c r="AG138" s="29">
        <f>_xlfn.COUNTIFS($E$15:$E$54,R138,$J$15:$J$54,$AF$56,$K$15:$K$54,$AG$57)</f>
        <v>0</v>
      </c>
      <c r="AH138" s="139">
        <f>_xlfn.COUNTIFS($E$15:$E$54,R138,$H$15:$H$54,$AH$56)</f>
        <v>0</v>
      </c>
      <c r="AI138" s="139">
        <f>_xlfn.COUNTIFS($E$15:$E$54,R138,$H$15:$H$54,$AH$56,$K$15:$K$54,$AI$57)</f>
        <v>0</v>
      </c>
      <c r="AJ138" s="67">
        <f>_xlfn.COUNTIFS($E$15:$E$54,R138,$H$15:$H$54,$AJ$56)</f>
        <v>0</v>
      </c>
      <c r="AK138" s="140">
        <f>_xlfn.COUNTIFS($E$15:$E$54,R138,$H$15:$H$54,$AJ$56,$K$15:$K$54,$AK$57)</f>
        <v>0</v>
      </c>
      <c r="AL138" s="26"/>
      <c r="AM138" s="26"/>
      <c r="AN138" s="26"/>
      <c r="AO138" s="26"/>
      <c r="AP138" s="26"/>
      <c r="AQ138" s="26"/>
      <c r="AR138" s="26"/>
      <c r="AS138" s="26"/>
    </row>
    <row r="139" spans="18:45" ht="24.75" customHeight="1">
      <c r="R139" s="27" t="s">
        <v>331</v>
      </c>
      <c r="S139" s="130"/>
      <c r="T139" s="28">
        <f t="shared" si="24"/>
        <v>0</v>
      </c>
      <c r="U139" s="28">
        <f t="shared" si="24"/>
        <v>0</v>
      </c>
      <c r="V139" s="29">
        <f>_xlfn.COUNTIFS($E$15:$E$54,R139,$J$15:$J$54,$V$56)</f>
        <v>0</v>
      </c>
      <c r="W139" s="37">
        <f>_xlfn.COUNTIFS($E$15:$E$54,R139,$J$15:$J$54,$V$56,$K$15:$K$54,$W$57)</f>
        <v>0</v>
      </c>
      <c r="X139" s="29">
        <f>_xlfn.COUNTIFS($E$15:$E$54,R139,$J$15:$J$54,$X$56)</f>
        <v>0</v>
      </c>
      <c r="Y139" s="29">
        <f>_xlfn.COUNTIFS($E$15:$E$54,R139,$J$15:$J$54,$X$56,$K$15:$K$54,$Y$57)</f>
        <v>0</v>
      </c>
      <c r="Z139" s="29">
        <f>_xlfn.COUNTIFS($E$15:$E$54,R139,$J$15:$J$54,$Z$56)</f>
        <v>0</v>
      </c>
      <c r="AA139" s="29">
        <f>_xlfn.COUNTIFS($E$15:$E$54,R139,$J$15:$J$54,$Z$56,$K$15:$K$54,$AA$57)</f>
        <v>0</v>
      </c>
      <c r="AB139" s="29">
        <f>_xlfn.COUNTIFS($E$15:$E$54,R139,$J$15:$J$54,$AB$56)</f>
        <v>0</v>
      </c>
      <c r="AC139" s="29">
        <f>_xlfn.COUNTIFS($E$15:$E$54,R139,$J$15:$J$54,$AB$56,$K$15:$K$54,$AC$57)</f>
        <v>0</v>
      </c>
      <c r="AD139" s="29">
        <f>_xlfn.COUNTIFS($E$15:$E$54,R139,$J$15:$J$54,$AD$56)</f>
        <v>0</v>
      </c>
      <c r="AE139" s="29">
        <f>_xlfn.COUNTIFS($E$15:$E$54,R139,$J$15:$J$54,$AD$56,$K$15:$K$54,$AE$57)</f>
        <v>0</v>
      </c>
      <c r="AF139" s="29">
        <f>_xlfn.COUNTIFS($E$15:$E$54,R139,$J$15:$J$54,$AF$56)</f>
        <v>0</v>
      </c>
      <c r="AG139" s="29">
        <f>_xlfn.COUNTIFS($E$15:$E$54,R139,$J$15:$J$54,$AF$56,$K$15:$K$54,$AG$57)</f>
        <v>0</v>
      </c>
      <c r="AH139" s="139">
        <f>_xlfn.COUNTIFS($E$15:$E$54,R139,$H$15:$H$54,$AH$56)</f>
        <v>0</v>
      </c>
      <c r="AI139" s="139">
        <f>_xlfn.COUNTIFS($E$15:$E$54,R139,$H$15:$H$54,$AH$56,$K$15:$K$54,$AI$57)</f>
        <v>0</v>
      </c>
      <c r="AJ139" s="67">
        <f>_xlfn.COUNTIFS($E$15:$E$54,R139,$H$15:$H$54,$AJ$56)</f>
        <v>0</v>
      </c>
      <c r="AK139" s="140">
        <f>_xlfn.COUNTIFS($E$15:$E$54,R139,$H$15:$H$54,$AJ$56,$K$15:$K$54,$AK$57)</f>
        <v>0</v>
      </c>
      <c r="AL139" s="26"/>
      <c r="AM139" s="26"/>
      <c r="AN139" s="26"/>
      <c r="AO139" s="26"/>
      <c r="AP139" s="26"/>
      <c r="AQ139" s="26"/>
      <c r="AR139" s="26"/>
      <c r="AS139" s="26"/>
    </row>
    <row r="140" spans="18:45" ht="23.25" customHeight="1" thickBot="1">
      <c r="R140" s="30" t="s">
        <v>332</v>
      </c>
      <c r="S140" s="31"/>
      <c r="T140" s="32">
        <f t="shared" si="24"/>
        <v>0</v>
      </c>
      <c r="U140" s="32">
        <f t="shared" si="24"/>
        <v>0</v>
      </c>
      <c r="V140" s="33">
        <f>_xlfn.COUNTIFS($E$15:$E$54,R140,$J$15:$J$54,$V$56)</f>
        <v>0</v>
      </c>
      <c r="W140" s="33">
        <f>_xlfn.COUNTIFS($E$15:$E$54,R140,$J$15:$J$54,$V$56,$K$15:$K$54,$W$57)</f>
        <v>0</v>
      </c>
      <c r="X140" s="33">
        <f>_xlfn.COUNTIFS($E$15:$E$54,R140,$J$15:$J$54,$X$56)</f>
        <v>0</v>
      </c>
      <c r="Y140" s="33">
        <f>_xlfn.COUNTIFS($E$15:$E$54,R140,$J$15:$J$54,$X$56,$K$15:$K$54,$Y$57)</f>
        <v>0</v>
      </c>
      <c r="Z140" s="33">
        <f>_xlfn.COUNTIFS($E$15:$E$54,R140,$J$15:$J$54,$Z$56)</f>
        <v>0</v>
      </c>
      <c r="AA140" s="33">
        <f>_xlfn.COUNTIFS($E$15:$E$54,R140,$J$15:$J$54,$Z$56,$K$15:$K$54,$AA$57)</f>
        <v>0</v>
      </c>
      <c r="AB140" s="33">
        <f>_xlfn.COUNTIFS($E$15:$E$54,R140,$J$15:$J$54,$AB$56)</f>
        <v>0</v>
      </c>
      <c r="AC140" s="33">
        <f>_xlfn.COUNTIFS($E$15:$E$54,R140,$J$15:$J$54,$AB$56,$K$15:$K$54,$AC$57)</f>
        <v>0</v>
      </c>
      <c r="AD140" s="33">
        <f>_xlfn.COUNTIFS($E$15:$E$54,R140,$J$15:$J$54,$AD$56)</f>
        <v>0</v>
      </c>
      <c r="AE140" s="33">
        <f>_xlfn.COUNTIFS($E$15:$E$54,R140,$J$15:$J$54,$AD$56,$K$15:$K$54,$AE$57)</f>
        <v>0</v>
      </c>
      <c r="AF140" s="33">
        <f>_xlfn.COUNTIFS($E$15:$E$54,R140,$J$15:$J$54,$AF$56)</f>
        <v>0</v>
      </c>
      <c r="AG140" s="33">
        <f>_xlfn.COUNTIFS($E$15:$E$54,R140,$J$15:$J$54,$AF$56,$K$15:$K$54,$AG$57)</f>
        <v>0</v>
      </c>
      <c r="AH140" s="141">
        <f>_xlfn.COUNTIFS($E$15:$E$54,R140,$H$15:$H$54,$AH$56)</f>
        <v>0</v>
      </c>
      <c r="AI140" s="141">
        <f>_xlfn.COUNTIFS($E$15:$E$54,R140,$H$15:$H$54,$AH$56,$K$15:$K$54,$AI$57)</f>
        <v>0</v>
      </c>
      <c r="AJ140" s="70">
        <f>_xlfn.COUNTIFS($E$15:$E$54,R140,$H$15:$H$54,$AJ$56)</f>
        <v>0</v>
      </c>
      <c r="AK140" s="142">
        <f>_xlfn.COUNTIFS($E$15:$E$54,R140,$H$15:$H$54,$AJ$56,$K$15:$K$54,$AK$57)</f>
        <v>0</v>
      </c>
      <c r="AL140" s="26"/>
      <c r="AM140" s="26"/>
      <c r="AN140" s="26"/>
      <c r="AO140" s="26"/>
      <c r="AP140" s="26"/>
      <c r="AQ140" s="26"/>
      <c r="AR140" s="26"/>
      <c r="AS140" s="26"/>
    </row>
    <row r="141" spans="18:45" ht="37.5" customHeight="1">
      <c r="R141" s="42" t="s">
        <v>384</v>
      </c>
      <c r="S141" s="39">
        <v>71</v>
      </c>
      <c r="T141" s="36">
        <f t="shared" si="24"/>
        <v>0</v>
      </c>
      <c r="U141" s="36">
        <f t="shared" si="24"/>
        <v>0</v>
      </c>
      <c r="V141" s="36"/>
      <c r="W141" s="36"/>
      <c r="X141" s="36"/>
      <c r="Y141" s="36"/>
      <c r="Z141" s="36"/>
      <c r="AA141" s="36"/>
      <c r="AB141" s="36"/>
      <c r="AC141" s="36"/>
      <c r="AD141" s="36"/>
      <c r="AE141" s="36"/>
      <c r="AF141" s="36"/>
      <c r="AG141" s="36"/>
      <c r="AH141" s="36"/>
      <c r="AI141" s="36"/>
      <c r="AJ141" s="36"/>
      <c r="AK141" s="69"/>
      <c r="AL141" s="26"/>
      <c r="AM141" s="26"/>
      <c r="AN141" s="26"/>
      <c r="AO141" s="68"/>
      <c r="AP141" s="26"/>
      <c r="AQ141" s="26"/>
      <c r="AR141" s="26"/>
      <c r="AS141" s="68"/>
    </row>
    <row r="144" spans="18:46" ht="12.75">
      <c r="R144" s="267" t="s">
        <v>177</v>
      </c>
      <c r="S144" s="267"/>
      <c r="T144" s="271" t="s">
        <v>178</v>
      </c>
      <c r="U144" s="267" t="s">
        <v>10</v>
      </c>
      <c r="V144" s="271" t="s">
        <v>173</v>
      </c>
      <c r="W144" s="272" t="s">
        <v>71</v>
      </c>
      <c r="X144" s="272"/>
      <c r="Y144" s="272"/>
      <c r="Z144" s="272"/>
      <c r="AA144" s="272"/>
      <c r="AB144" s="272"/>
      <c r="AC144" s="272"/>
      <c r="AD144" s="272"/>
      <c r="AE144" s="272"/>
      <c r="AF144" s="272"/>
      <c r="AG144" s="272"/>
      <c r="AH144" s="272"/>
      <c r="AI144" s="272" t="s">
        <v>444</v>
      </c>
      <c r="AJ144" s="272"/>
      <c r="AK144" s="272"/>
      <c r="AL144" s="272"/>
      <c r="AM144" s="273"/>
      <c r="AN144" s="273"/>
      <c r="AO144" s="273"/>
      <c r="AP144" s="273"/>
      <c r="AQ144" s="273"/>
      <c r="AR144" s="273"/>
      <c r="AS144" s="273"/>
      <c r="AT144" s="273"/>
    </row>
    <row r="145" spans="18:46" ht="25.5" customHeight="1">
      <c r="R145" s="267"/>
      <c r="S145" s="267"/>
      <c r="T145" s="271"/>
      <c r="U145" s="267"/>
      <c r="V145" s="271"/>
      <c r="W145" s="267" t="s">
        <v>196</v>
      </c>
      <c r="X145" s="267"/>
      <c r="Y145" s="267" t="s">
        <v>73</v>
      </c>
      <c r="Z145" s="267"/>
      <c r="AA145" s="267" t="s">
        <v>74</v>
      </c>
      <c r="AB145" s="267"/>
      <c r="AC145" s="267" t="s">
        <v>75</v>
      </c>
      <c r="AD145" s="267"/>
      <c r="AE145" s="267" t="s">
        <v>76</v>
      </c>
      <c r="AF145" s="267"/>
      <c r="AG145" s="267" t="s">
        <v>381</v>
      </c>
      <c r="AH145" s="267"/>
      <c r="AI145" s="267" t="s">
        <v>465</v>
      </c>
      <c r="AJ145" s="267"/>
      <c r="AK145" s="267" t="s">
        <v>466</v>
      </c>
      <c r="AL145" s="267"/>
      <c r="AM145" s="270"/>
      <c r="AN145" s="270"/>
      <c r="AO145" s="270"/>
      <c r="AP145" s="270"/>
      <c r="AQ145" s="270"/>
      <c r="AR145" s="270"/>
      <c r="AS145" s="270"/>
      <c r="AT145" s="270"/>
    </row>
    <row r="146" spans="18:46" ht="12.75">
      <c r="R146" s="267"/>
      <c r="S146" s="267"/>
      <c r="T146" s="271"/>
      <c r="U146" s="267"/>
      <c r="V146" s="271"/>
      <c r="W146" s="130" t="s">
        <v>10</v>
      </c>
      <c r="X146" s="130" t="s">
        <v>197</v>
      </c>
      <c r="Y146" s="130" t="s">
        <v>10</v>
      </c>
      <c r="Z146" s="130" t="s">
        <v>197</v>
      </c>
      <c r="AA146" s="130" t="s">
        <v>10</v>
      </c>
      <c r="AB146" s="130" t="s">
        <v>197</v>
      </c>
      <c r="AC146" s="130" t="s">
        <v>10</v>
      </c>
      <c r="AD146" s="130" t="s">
        <v>197</v>
      </c>
      <c r="AE146" s="130" t="s">
        <v>10</v>
      </c>
      <c r="AF146" s="130" t="s">
        <v>197</v>
      </c>
      <c r="AG146" s="130" t="s">
        <v>10</v>
      </c>
      <c r="AH146" s="130" t="s">
        <v>197</v>
      </c>
      <c r="AI146" s="130" t="s">
        <v>10</v>
      </c>
      <c r="AJ146" s="130" t="s">
        <v>197</v>
      </c>
      <c r="AK146" s="130" t="s">
        <v>10</v>
      </c>
      <c r="AL146" s="130" t="s">
        <v>197</v>
      </c>
      <c r="AM146" s="132"/>
      <c r="AN146" s="132"/>
      <c r="AO146" s="132"/>
      <c r="AP146" s="132"/>
      <c r="AQ146" s="132"/>
      <c r="AR146" s="132"/>
      <c r="AS146" s="132"/>
      <c r="AT146" s="132"/>
    </row>
    <row r="147" spans="18:46" ht="12.75">
      <c r="R147" s="264" t="s">
        <v>174</v>
      </c>
      <c r="S147" s="265"/>
      <c r="T147" s="130" t="s">
        <v>175</v>
      </c>
      <c r="U147" s="130">
        <v>1</v>
      </c>
      <c r="V147" s="130">
        <v>2</v>
      </c>
      <c r="W147" s="130">
        <v>3</v>
      </c>
      <c r="X147" s="130">
        <v>4</v>
      </c>
      <c r="Y147" s="130">
        <v>5</v>
      </c>
      <c r="Z147" s="130">
        <v>6</v>
      </c>
      <c r="AA147" s="130">
        <v>7</v>
      </c>
      <c r="AB147" s="130">
        <v>8</v>
      </c>
      <c r="AC147" s="130">
        <v>9</v>
      </c>
      <c r="AD147" s="130">
        <v>10</v>
      </c>
      <c r="AE147" s="130">
        <v>11</v>
      </c>
      <c r="AF147" s="130">
        <v>12</v>
      </c>
      <c r="AG147" s="130">
        <v>13</v>
      </c>
      <c r="AH147" s="130">
        <v>14</v>
      </c>
      <c r="AI147" s="130">
        <v>15</v>
      </c>
      <c r="AJ147" s="130">
        <v>16</v>
      </c>
      <c r="AK147" s="130">
        <v>17</v>
      </c>
      <c r="AL147" s="130">
        <v>18</v>
      </c>
      <c r="AM147" s="132"/>
      <c r="AN147" s="132"/>
      <c r="AO147" s="132"/>
      <c r="AP147" s="132"/>
      <c r="AQ147" s="132"/>
      <c r="AR147" s="132"/>
      <c r="AS147" s="132"/>
      <c r="AT147" s="132"/>
    </row>
    <row r="148" spans="18:46" ht="12.75">
      <c r="R148" s="266" t="s">
        <v>489</v>
      </c>
      <c r="S148" s="266"/>
      <c r="T148" s="130">
        <v>1</v>
      </c>
      <c r="U148" s="27">
        <f>U149+U181+U182+U183+U184</f>
        <v>0</v>
      </c>
      <c r="V148" s="27">
        <f aca="true" t="shared" si="27" ref="V148:AL148">V149+V181+V182+V183+V184</f>
        <v>0</v>
      </c>
      <c r="W148" s="27">
        <f t="shared" si="27"/>
        <v>0</v>
      </c>
      <c r="X148" s="27">
        <f t="shared" si="27"/>
        <v>0</v>
      </c>
      <c r="Y148" s="27">
        <f t="shared" si="27"/>
        <v>0</v>
      </c>
      <c r="Z148" s="27">
        <f t="shared" si="27"/>
        <v>0</v>
      </c>
      <c r="AA148" s="27">
        <f t="shared" si="27"/>
        <v>0</v>
      </c>
      <c r="AB148" s="27">
        <f t="shared" si="27"/>
        <v>0</v>
      </c>
      <c r="AC148" s="27">
        <f t="shared" si="27"/>
        <v>0</v>
      </c>
      <c r="AD148" s="27">
        <f t="shared" si="27"/>
        <v>0</v>
      </c>
      <c r="AE148" s="27">
        <f t="shared" si="27"/>
        <v>0</v>
      </c>
      <c r="AF148" s="27">
        <f t="shared" si="27"/>
        <v>0</v>
      </c>
      <c r="AG148" s="27">
        <f t="shared" si="27"/>
        <v>0</v>
      </c>
      <c r="AH148" s="27">
        <f t="shared" si="27"/>
        <v>0</v>
      </c>
      <c r="AI148" s="27">
        <f t="shared" si="27"/>
        <v>0</v>
      </c>
      <c r="AJ148" s="27">
        <f t="shared" si="27"/>
        <v>0</v>
      </c>
      <c r="AK148" s="27">
        <f t="shared" si="27"/>
        <v>0</v>
      </c>
      <c r="AL148" s="27">
        <f t="shared" si="27"/>
        <v>0</v>
      </c>
      <c r="AM148" s="24"/>
      <c r="AN148" s="24"/>
      <c r="AO148" s="24"/>
      <c r="AP148" s="24"/>
      <c r="AQ148" s="24"/>
      <c r="AR148" s="24"/>
      <c r="AS148" s="24"/>
      <c r="AT148" s="24"/>
    </row>
    <row r="149" spans="18:46" ht="29.25" customHeight="1">
      <c r="R149" s="266" t="s">
        <v>181</v>
      </c>
      <c r="S149" s="266"/>
      <c r="T149" s="130">
        <v>2</v>
      </c>
      <c r="U149" s="27">
        <f>SUM(U150,U168:U180)</f>
        <v>0</v>
      </c>
      <c r="V149" s="27">
        <f aca="true" t="shared" si="28" ref="V149:AL149">SUM(V150,V168:V180)</f>
        <v>0</v>
      </c>
      <c r="W149" s="27">
        <f t="shared" si="28"/>
        <v>0</v>
      </c>
      <c r="X149" s="27">
        <f t="shared" si="28"/>
        <v>0</v>
      </c>
      <c r="Y149" s="27">
        <f t="shared" si="28"/>
        <v>0</v>
      </c>
      <c r="Z149" s="27">
        <f t="shared" si="28"/>
        <v>0</v>
      </c>
      <c r="AA149" s="27">
        <f t="shared" si="28"/>
        <v>0</v>
      </c>
      <c r="AB149" s="27">
        <f t="shared" si="28"/>
        <v>0</v>
      </c>
      <c r="AC149" s="27">
        <f t="shared" si="28"/>
        <v>0</v>
      </c>
      <c r="AD149" s="27">
        <f t="shared" si="28"/>
        <v>0</v>
      </c>
      <c r="AE149" s="27">
        <f t="shared" si="28"/>
        <v>0</v>
      </c>
      <c r="AF149" s="27">
        <f t="shared" si="28"/>
        <v>0</v>
      </c>
      <c r="AG149" s="27">
        <f t="shared" si="28"/>
        <v>0</v>
      </c>
      <c r="AH149" s="27">
        <f t="shared" si="28"/>
        <v>0</v>
      </c>
      <c r="AI149" s="27">
        <f t="shared" si="28"/>
        <v>0</v>
      </c>
      <c r="AJ149" s="27">
        <f t="shared" si="28"/>
        <v>0</v>
      </c>
      <c r="AK149" s="27">
        <f t="shared" si="28"/>
        <v>0</v>
      </c>
      <c r="AL149" s="27">
        <f t="shared" si="28"/>
        <v>0</v>
      </c>
      <c r="AM149" s="24"/>
      <c r="AN149" s="24"/>
      <c r="AO149" s="24"/>
      <c r="AP149" s="24"/>
      <c r="AQ149" s="24"/>
      <c r="AR149" s="24"/>
      <c r="AS149" s="24"/>
      <c r="AT149" s="24"/>
    </row>
    <row r="150" spans="18:46" ht="12.75">
      <c r="R150" s="267" t="s">
        <v>490</v>
      </c>
      <c r="S150" s="267"/>
      <c r="T150" s="130">
        <v>3</v>
      </c>
      <c r="U150" s="27">
        <f>SUM(U151:U167)</f>
        <v>0</v>
      </c>
      <c r="V150" s="27">
        <f aca="true" t="shared" si="29" ref="V150:AL150">SUM(V151:V167)</f>
        <v>0</v>
      </c>
      <c r="W150" s="27">
        <f t="shared" si="29"/>
        <v>0</v>
      </c>
      <c r="X150" s="27">
        <f t="shared" si="29"/>
        <v>0</v>
      </c>
      <c r="Y150" s="27">
        <f t="shared" si="29"/>
        <v>0</v>
      </c>
      <c r="Z150" s="27">
        <f t="shared" si="29"/>
        <v>0</v>
      </c>
      <c r="AA150" s="27">
        <f t="shared" si="29"/>
        <v>0</v>
      </c>
      <c r="AB150" s="27">
        <f t="shared" si="29"/>
        <v>0</v>
      </c>
      <c r="AC150" s="27">
        <f t="shared" si="29"/>
        <v>0</v>
      </c>
      <c r="AD150" s="27">
        <f t="shared" si="29"/>
        <v>0</v>
      </c>
      <c r="AE150" s="27">
        <f t="shared" si="29"/>
        <v>0</v>
      </c>
      <c r="AF150" s="27">
        <f t="shared" si="29"/>
        <v>0</v>
      </c>
      <c r="AG150" s="27">
        <f t="shared" si="29"/>
        <v>0</v>
      </c>
      <c r="AH150" s="27">
        <f t="shared" si="29"/>
        <v>0</v>
      </c>
      <c r="AI150" s="27">
        <f t="shared" si="29"/>
        <v>0</v>
      </c>
      <c r="AJ150" s="27">
        <f t="shared" si="29"/>
        <v>0</v>
      </c>
      <c r="AK150" s="27">
        <f t="shared" si="29"/>
        <v>0</v>
      </c>
      <c r="AL150" s="27">
        <f t="shared" si="29"/>
        <v>0</v>
      </c>
      <c r="AM150" s="24"/>
      <c r="AN150" s="24"/>
      <c r="AO150" s="24"/>
      <c r="AP150" s="24"/>
      <c r="AQ150" s="24"/>
      <c r="AR150" s="24"/>
      <c r="AS150" s="24"/>
      <c r="AT150" s="24"/>
    </row>
    <row r="151" spans="18:46" ht="12.75">
      <c r="R151" s="48" t="s">
        <v>307</v>
      </c>
      <c r="S151" s="49"/>
      <c r="T151" s="130">
        <v>4</v>
      </c>
      <c r="U151" s="27">
        <f>W151+Y151+AA151+AC151+AE151+AG151</f>
        <v>0</v>
      </c>
      <c r="V151" s="27">
        <f>X151+Z151+AB151+AD151+AF151+AH151</f>
        <v>0</v>
      </c>
      <c r="W151" s="50">
        <f aca="true" t="shared" si="30" ref="W151:W167">_xlfn.COUNTIFS($F$15:$F$54,R151,$J$15:$J$54,$W$145)</f>
        <v>0</v>
      </c>
      <c r="X151" s="50">
        <f aca="true" t="shared" si="31" ref="X151:X167">_xlfn.COUNTIFS($F$15:$F$54,R151,$J$15:$J$54,$W$145,$K$15:$K$54,$X$146)</f>
        <v>0</v>
      </c>
      <c r="Y151" s="50">
        <f aca="true" t="shared" si="32" ref="Y151:Y167">_xlfn.COUNTIFS($F$15:$F$54,R151,$J$15:$J$54,$Y$145)</f>
        <v>0</v>
      </c>
      <c r="Z151" s="50">
        <f aca="true" t="shared" si="33" ref="Z151:Z167">_xlfn.COUNTIFS($F$15:$F$54,R151,$J$15:$J$54,$Y$145,$K$15:$K$54,$Z$146)</f>
        <v>0</v>
      </c>
      <c r="AA151" s="50">
        <f aca="true" t="shared" si="34" ref="AA151:AA167">_xlfn.COUNTIFS($F$15:$F$54,R151,$J$15:$J$54,$AA$145)</f>
        <v>0</v>
      </c>
      <c r="AB151" s="50">
        <f aca="true" t="shared" si="35" ref="AB151:AB167">_xlfn.COUNTIFS($F$15:$F$54,R151,$J$15:$J$54,$AA$145,$K$15:$K$54,$AB$146)</f>
        <v>0</v>
      </c>
      <c r="AC151" s="50">
        <f aca="true" t="shared" si="36" ref="AC151:AC167">_xlfn.COUNTIFS($F$15:$F$54,R151,$J$15:$J$54,$AC$145)</f>
        <v>0</v>
      </c>
      <c r="AD151" s="50">
        <f aca="true" t="shared" si="37" ref="AD151:AD167">_xlfn.COUNTIFS($F$15:$F$54,R151,$J$15:$J$54,$AC$145,$K$15:$K$54,$AD$146)</f>
        <v>0</v>
      </c>
      <c r="AE151" s="50">
        <f aca="true" t="shared" si="38" ref="AE151:AE167">_xlfn.COUNTIFS($F$15:$F$54,R151,$J$15:$J$54,$AE$145)</f>
        <v>0</v>
      </c>
      <c r="AF151" s="50">
        <f aca="true" t="shared" si="39" ref="AF151:AF167">_xlfn.COUNTIFS($F$15:$F$54,R151,$J$15:$J$54,$AE$145,$K$15:$K$54,$AF$146)</f>
        <v>0</v>
      </c>
      <c r="AG151" s="50">
        <f aca="true" t="shared" si="40" ref="AG151:AG167">_xlfn.COUNTIFS($F$15:$F$54,R151,$J$15:$J$54,$AG$145)</f>
        <v>0</v>
      </c>
      <c r="AH151" s="50">
        <f aca="true" t="shared" si="41" ref="AH151:AH167">_xlfn.COUNTIFS($F$15:$F$54,R151,$J$15:$J$54,$AG$145,$K$15:$K$54,$AH$146)</f>
        <v>0</v>
      </c>
      <c r="AI151" s="146">
        <f aca="true" t="shared" si="42" ref="AI151:AI167">_xlfn.COUNTIFS($F$15:$F$54,R151,$H$15:$H$54,$AI$145)</f>
        <v>0</v>
      </c>
      <c r="AJ151" s="146">
        <f aca="true" t="shared" si="43" ref="AJ151:AJ167">_xlfn.COUNTIFS($F$15:$F$54,R151,$H$15:$H$54,$AI$145,$K$15:$K$54,$AJ$146)</f>
        <v>0</v>
      </c>
      <c r="AK151" s="147">
        <f aca="true" t="shared" si="44" ref="AK151:AK167">_xlfn.COUNTIFS($F$15:$F$54,R151,$H$15:$H$54,$AK$145)</f>
        <v>0</v>
      </c>
      <c r="AL151" s="147">
        <f aca="true" t="shared" si="45" ref="AL151:AL167">_xlfn.COUNTIFS($F$15:$F$54,R151,$H$15:$H$54,$AK$145,$K$15:$K$54,$AL$146)</f>
        <v>0</v>
      </c>
      <c r="AM151" s="26"/>
      <c r="AN151" s="26"/>
      <c r="AO151" s="26"/>
      <c r="AP151" s="26"/>
      <c r="AQ151" s="26"/>
      <c r="AR151" s="26"/>
      <c r="AS151" s="26"/>
      <c r="AT151" s="26"/>
    </row>
    <row r="152" spans="18:46" ht="12.75">
      <c r="R152" s="48" t="s">
        <v>308</v>
      </c>
      <c r="S152" s="49"/>
      <c r="T152" s="130">
        <v>5</v>
      </c>
      <c r="U152" s="27">
        <f>W152+Y152+AA152+AC152+AE152+AG152</f>
        <v>0</v>
      </c>
      <c r="V152" s="27">
        <f aca="true" t="shared" si="46" ref="V152:V184">X152+Z152+AB152+AD152+AF152+AH152</f>
        <v>0</v>
      </c>
      <c r="W152" s="50">
        <f t="shared" si="30"/>
        <v>0</v>
      </c>
      <c r="X152" s="50">
        <f t="shared" si="31"/>
        <v>0</v>
      </c>
      <c r="Y152" s="50">
        <f t="shared" si="32"/>
        <v>0</v>
      </c>
      <c r="Z152" s="50">
        <f t="shared" si="33"/>
        <v>0</v>
      </c>
      <c r="AA152" s="50">
        <f t="shared" si="34"/>
        <v>0</v>
      </c>
      <c r="AB152" s="50">
        <f t="shared" si="35"/>
        <v>0</v>
      </c>
      <c r="AC152" s="50">
        <f t="shared" si="36"/>
        <v>0</v>
      </c>
      <c r="AD152" s="50">
        <f t="shared" si="37"/>
        <v>0</v>
      </c>
      <c r="AE152" s="50">
        <f t="shared" si="38"/>
        <v>0</v>
      </c>
      <c r="AF152" s="50">
        <f t="shared" si="39"/>
        <v>0</v>
      </c>
      <c r="AG152" s="50">
        <f t="shared" si="40"/>
        <v>0</v>
      </c>
      <c r="AH152" s="50">
        <f t="shared" si="41"/>
        <v>0</v>
      </c>
      <c r="AI152" s="146">
        <f t="shared" si="42"/>
        <v>0</v>
      </c>
      <c r="AJ152" s="146">
        <f t="shared" si="43"/>
        <v>0</v>
      </c>
      <c r="AK152" s="147">
        <f t="shared" si="44"/>
        <v>0</v>
      </c>
      <c r="AL152" s="147">
        <f t="shared" si="45"/>
        <v>0</v>
      </c>
      <c r="AM152" s="26"/>
      <c r="AN152" s="26"/>
      <c r="AO152" s="26"/>
      <c r="AP152" s="26"/>
      <c r="AQ152" s="26"/>
      <c r="AR152" s="26"/>
      <c r="AS152" s="26"/>
      <c r="AT152" s="26"/>
    </row>
    <row r="153" spans="18:46" ht="12.75">
      <c r="R153" s="48" t="s">
        <v>309</v>
      </c>
      <c r="S153" s="49"/>
      <c r="T153" s="130">
        <v>6</v>
      </c>
      <c r="U153" s="27">
        <f>W153+Y153+AA153+AC153+AE153+AG153</f>
        <v>0</v>
      </c>
      <c r="V153" s="27">
        <f t="shared" si="46"/>
        <v>0</v>
      </c>
      <c r="W153" s="50">
        <f t="shared" si="30"/>
        <v>0</v>
      </c>
      <c r="X153" s="50">
        <f t="shared" si="31"/>
        <v>0</v>
      </c>
      <c r="Y153" s="50">
        <f t="shared" si="32"/>
        <v>0</v>
      </c>
      <c r="Z153" s="50">
        <f t="shared" si="33"/>
        <v>0</v>
      </c>
      <c r="AA153" s="50">
        <f t="shared" si="34"/>
        <v>0</v>
      </c>
      <c r="AB153" s="50">
        <f t="shared" si="35"/>
        <v>0</v>
      </c>
      <c r="AC153" s="50">
        <f t="shared" si="36"/>
        <v>0</v>
      </c>
      <c r="AD153" s="50">
        <f t="shared" si="37"/>
        <v>0</v>
      </c>
      <c r="AE153" s="50">
        <f t="shared" si="38"/>
        <v>0</v>
      </c>
      <c r="AF153" s="50">
        <f t="shared" si="39"/>
        <v>0</v>
      </c>
      <c r="AG153" s="50">
        <f t="shared" si="40"/>
        <v>0</v>
      </c>
      <c r="AH153" s="50">
        <f t="shared" si="41"/>
        <v>0</v>
      </c>
      <c r="AI153" s="146">
        <f t="shared" si="42"/>
        <v>0</v>
      </c>
      <c r="AJ153" s="146">
        <f t="shared" si="43"/>
        <v>0</v>
      </c>
      <c r="AK153" s="147">
        <f t="shared" si="44"/>
        <v>0</v>
      </c>
      <c r="AL153" s="147">
        <f t="shared" si="45"/>
        <v>0</v>
      </c>
      <c r="AM153" s="26"/>
      <c r="AN153" s="26"/>
      <c r="AO153" s="26"/>
      <c r="AP153" s="26"/>
      <c r="AQ153" s="26"/>
      <c r="AR153" s="26"/>
      <c r="AS153" s="26"/>
      <c r="AT153" s="26"/>
    </row>
    <row r="154" spans="18:46" ht="12.75">
      <c r="R154" s="48" t="s">
        <v>310</v>
      </c>
      <c r="S154" s="49"/>
      <c r="T154" s="130">
        <v>7</v>
      </c>
      <c r="U154" s="27">
        <f>W154+Y154+AA154+AC154+AE154+AG154</f>
        <v>0</v>
      </c>
      <c r="V154" s="27">
        <f t="shared" si="46"/>
        <v>0</v>
      </c>
      <c r="W154" s="50">
        <f t="shared" si="30"/>
        <v>0</v>
      </c>
      <c r="X154" s="50">
        <f t="shared" si="31"/>
        <v>0</v>
      </c>
      <c r="Y154" s="50">
        <f t="shared" si="32"/>
        <v>0</v>
      </c>
      <c r="Z154" s="50">
        <f t="shared" si="33"/>
        <v>0</v>
      </c>
      <c r="AA154" s="50">
        <f t="shared" si="34"/>
        <v>0</v>
      </c>
      <c r="AB154" s="50">
        <f t="shared" si="35"/>
        <v>0</v>
      </c>
      <c r="AC154" s="50">
        <f t="shared" si="36"/>
        <v>0</v>
      </c>
      <c r="AD154" s="50">
        <f t="shared" si="37"/>
        <v>0</v>
      </c>
      <c r="AE154" s="50">
        <f t="shared" si="38"/>
        <v>0</v>
      </c>
      <c r="AF154" s="50">
        <f t="shared" si="39"/>
        <v>0</v>
      </c>
      <c r="AG154" s="50">
        <f t="shared" si="40"/>
        <v>0</v>
      </c>
      <c r="AH154" s="50">
        <f t="shared" si="41"/>
        <v>0</v>
      </c>
      <c r="AI154" s="146">
        <f t="shared" si="42"/>
        <v>0</v>
      </c>
      <c r="AJ154" s="146">
        <f t="shared" si="43"/>
        <v>0</v>
      </c>
      <c r="AK154" s="147">
        <f t="shared" si="44"/>
        <v>0</v>
      </c>
      <c r="AL154" s="147">
        <f t="shared" si="45"/>
        <v>0</v>
      </c>
      <c r="AM154" s="26"/>
      <c r="AN154" s="26"/>
      <c r="AO154" s="26"/>
      <c r="AP154" s="26"/>
      <c r="AQ154" s="26"/>
      <c r="AR154" s="26"/>
      <c r="AS154" s="26"/>
      <c r="AT154" s="26"/>
    </row>
    <row r="155" spans="18:46" ht="12.75">
      <c r="R155" s="48" t="s">
        <v>311</v>
      </c>
      <c r="S155" s="49"/>
      <c r="T155" s="130">
        <v>8</v>
      </c>
      <c r="U155" s="27">
        <f aca="true" t="shared" si="47" ref="U155:U184">W155+Y155+AA155+AC155+AE155+AG155</f>
        <v>0</v>
      </c>
      <c r="V155" s="27">
        <f t="shared" si="46"/>
        <v>0</v>
      </c>
      <c r="W155" s="50">
        <f t="shared" si="30"/>
        <v>0</v>
      </c>
      <c r="X155" s="50">
        <f t="shared" si="31"/>
        <v>0</v>
      </c>
      <c r="Y155" s="50">
        <f t="shared" si="32"/>
        <v>0</v>
      </c>
      <c r="Z155" s="50">
        <f t="shared" si="33"/>
        <v>0</v>
      </c>
      <c r="AA155" s="50">
        <f t="shared" si="34"/>
        <v>0</v>
      </c>
      <c r="AB155" s="50">
        <f t="shared" si="35"/>
        <v>0</v>
      </c>
      <c r="AC155" s="50">
        <f t="shared" si="36"/>
        <v>0</v>
      </c>
      <c r="AD155" s="50">
        <f t="shared" si="37"/>
        <v>0</v>
      </c>
      <c r="AE155" s="50">
        <f t="shared" si="38"/>
        <v>0</v>
      </c>
      <c r="AF155" s="50">
        <f t="shared" si="39"/>
        <v>0</v>
      </c>
      <c r="AG155" s="50">
        <f t="shared" si="40"/>
        <v>0</v>
      </c>
      <c r="AH155" s="50">
        <f t="shared" si="41"/>
        <v>0</v>
      </c>
      <c r="AI155" s="146">
        <f t="shared" si="42"/>
        <v>0</v>
      </c>
      <c r="AJ155" s="146">
        <f t="shared" si="43"/>
        <v>0</v>
      </c>
      <c r="AK155" s="147">
        <f t="shared" si="44"/>
        <v>0</v>
      </c>
      <c r="AL155" s="147">
        <f t="shared" si="45"/>
        <v>0</v>
      </c>
      <c r="AM155" s="26"/>
      <c r="AN155" s="26"/>
      <c r="AO155" s="26"/>
      <c r="AP155" s="26"/>
      <c r="AQ155" s="26"/>
      <c r="AR155" s="26"/>
      <c r="AS155" s="26"/>
      <c r="AT155" s="26"/>
    </row>
    <row r="156" spans="18:46" ht="12.75">
      <c r="R156" s="48" t="s">
        <v>321</v>
      </c>
      <c r="S156" s="49"/>
      <c r="T156" s="130">
        <v>9</v>
      </c>
      <c r="U156" s="27">
        <f t="shared" si="47"/>
        <v>0</v>
      </c>
      <c r="V156" s="27">
        <f t="shared" si="46"/>
        <v>0</v>
      </c>
      <c r="W156" s="50">
        <f t="shared" si="30"/>
        <v>0</v>
      </c>
      <c r="X156" s="50">
        <f t="shared" si="31"/>
        <v>0</v>
      </c>
      <c r="Y156" s="50">
        <f t="shared" si="32"/>
        <v>0</v>
      </c>
      <c r="Z156" s="50">
        <f t="shared" si="33"/>
        <v>0</v>
      </c>
      <c r="AA156" s="50">
        <f t="shared" si="34"/>
        <v>0</v>
      </c>
      <c r="AB156" s="50">
        <f t="shared" si="35"/>
        <v>0</v>
      </c>
      <c r="AC156" s="50">
        <f t="shared" si="36"/>
        <v>0</v>
      </c>
      <c r="AD156" s="50">
        <f t="shared" si="37"/>
        <v>0</v>
      </c>
      <c r="AE156" s="50">
        <f t="shared" si="38"/>
        <v>0</v>
      </c>
      <c r="AF156" s="50">
        <f t="shared" si="39"/>
        <v>0</v>
      </c>
      <c r="AG156" s="50">
        <f t="shared" si="40"/>
        <v>0</v>
      </c>
      <c r="AH156" s="50">
        <f t="shared" si="41"/>
        <v>0</v>
      </c>
      <c r="AI156" s="146">
        <f t="shared" si="42"/>
        <v>0</v>
      </c>
      <c r="AJ156" s="146">
        <f t="shared" si="43"/>
        <v>0</v>
      </c>
      <c r="AK156" s="147">
        <f t="shared" si="44"/>
        <v>0</v>
      </c>
      <c r="AL156" s="147">
        <f t="shared" si="45"/>
        <v>0</v>
      </c>
      <c r="AM156" s="26"/>
      <c r="AN156" s="26"/>
      <c r="AO156" s="26"/>
      <c r="AP156" s="26"/>
      <c r="AQ156" s="26"/>
      <c r="AR156" s="26"/>
      <c r="AS156" s="26"/>
      <c r="AT156" s="26"/>
    </row>
    <row r="157" spans="18:46" ht="12.75">
      <c r="R157" s="48" t="s">
        <v>312</v>
      </c>
      <c r="S157" s="49"/>
      <c r="T157" s="130">
        <v>10</v>
      </c>
      <c r="U157" s="27">
        <f t="shared" si="47"/>
        <v>0</v>
      </c>
      <c r="V157" s="27">
        <f t="shared" si="46"/>
        <v>0</v>
      </c>
      <c r="W157" s="50">
        <f t="shared" si="30"/>
        <v>0</v>
      </c>
      <c r="X157" s="50">
        <f t="shared" si="31"/>
        <v>0</v>
      </c>
      <c r="Y157" s="50">
        <f t="shared" si="32"/>
        <v>0</v>
      </c>
      <c r="Z157" s="50">
        <f t="shared" si="33"/>
        <v>0</v>
      </c>
      <c r="AA157" s="50">
        <f t="shared" si="34"/>
        <v>0</v>
      </c>
      <c r="AB157" s="50">
        <f t="shared" si="35"/>
        <v>0</v>
      </c>
      <c r="AC157" s="50">
        <f t="shared" si="36"/>
        <v>0</v>
      </c>
      <c r="AD157" s="50">
        <f t="shared" si="37"/>
        <v>0</v>
      </c>
      <c r="AE157" s="50">
        <f t="shared" si="38"/>
        <v>0</v>
      </c>
      <c r="AF157" s="50">
        <f t="shared" si="39"/>
        <v>0</v>
      </c>
      <c r="AG157" s="50">
        <f t="shared" si="40"/>
        <v>0</v>
      </c>
      <c r="AH157" s="50">
        <f t="shared" si="41"/>
        <v>0</v>
      </c>
      <c r="AI157" s="146">
        <f t="shared" si="42"/>
        <v>0</v>
      </c>
      <c r="AJ157" s="146">
        <f t="shared" si="43"/>
        <v>0</v>
      </c>
      <c r="AK157" s="147">
        <f t="shared" si="44"/>
        <v>0</v>
      </c>
      <c r="AL157" s="147">
        <f t="shared" si="45"/>
        <v>0</v>
      </c>
      <c r="AM157" s="26"/>
      <c r="AN157" s="26"/>
      <c r="AO157" s="26"/>
      <c r="AP157" s="26"/>
      <c r="AQ157" s="26"/>
      <c r="AR157" s="26"/>
      <c r="AS157" s="26"/>
      <c r="AT157" s="26"/>
    </row>
    <row r="158" spans="18:46" ht="25.5">
      <c r="R158" s="48" t="s">
        <v>313</v>
      </c>
      <c r="S158" s="49"/>
      <c r="T158" s="130">
        <v>11</v>
      </c>
      <c r="U158" s="27">
        <f t="shared" si="47"/>
        <v>0</v>
      </c>
      <c r="V158" s="27">
        <f t="shared" si="46"/>
        <v>0</v>
      </c>
      <c r="W158" s="50">
        <f t="shared" si="30"/>
        <v>0</v>
      </c>
      <c r="X158" s="50">
        <f t="shared" si="31"/>
        <v>0</v>
      </c>
      <c r="Y158" s="50">
        <f t="shared" si="32"/>
        <v>0</v>
      </c>
      <c r="Z158" s="50">
        <f t="shared" si="33"/>
        <v>0</v>
      </c>
      <c r="AA158" s="50">
        <f t="shared" si="34"/>
        <v>0</v>
      </c>
      <c r="AB158" s="50">
        <f t="shared" si="35"/>
        <v>0</v>
      </c>
      <c r="AC158" s="50">
        <f t="shared" si="36"/>
        <v>0</v>
      </c>
      <c r="AD158" s="50">
        <f t="shared" si="37"/>
        <v>0</v>
      </c>
      <c r="AE158" s="50">
        <f t="shared" si="38"/>
        <v>0</v>
      </c>
      <c r="AF158" s="50">
        <f t="shared" si="39"/>
        <v>0</v>
      </c>
      <c r="AG158" s="50">
        <f t="shared" si="40"/>
        <v>0</v>
      </c>
      <c r="AH158" s="50">
        <f t="shared" si="41"/>
        <v>0</v>
      </c>
      <c r="AI158" s="146">
        <f t="shared" si="42"/>
        <v>0</v>
      </c>
      <c r="AJ158" s="146">
        <f t="shared" si="43"/>
        <v>0</v>
      </c>
      <c r="AK158" s="147">
        <f t="shared" si="44"/>
        <v>0</v>
      </c>
      <c r="AL158" s="147">
        <f t="shared" si="45"/>
        <v>0</v>
      </c>
      <c r="AM158" s="26"/>
      <c r="AN158" s="26"/>
      <c r="AO158" s="26"/>
      <c r="AP158" s="26"/>
      <c r="AQ158" s="26"/>
      <c r="AR158" s="26"/>
      <c r="AS158" s="26"/>
      <c r="AT158" s="26"/>
    </row>
    <row r="159" spans="18:46" ht="12.75">
      <c r="R159" s="48" t="s">
        <v>314</v>
      </c>
      <c r="S159" s="49"/>
      <c r="T159" s="130">
        <v>12</v>
      </c>
      <c r="U159" s="27">
        <f t="shared" si="47"/>
        <v>0</v>
      </c>
      <c r="V159" s="27">
        <f t="shared" si="46"/>
        <v>0</v>
      </c>
      <c r="W159" s="50">
        <f t="shared" si="30"/>
        <v>0</v>
      </c>
      <c r="X159" s="50">
        <f t="shared" si="31"/>
        <v>0</v>
      </c>
      <c r="Y159" s="50">
        <f t="shared" si="32"/>
        <v>0</v>
      </c>
      <c r="Z159" s="50">
        <f t="shared" si="33"/>
        <v>0</v>
      </c>
      <c r="AA159" s="50">
        <f t="shared" si="34"/>
        <v>0</v>
      </c>
      <c r="AB159" s="50">
        <f t="shared" si="35"/>
        <v>0</v>
      </c>
      <c r="AC159" s="50">
        <f t="shared" si="36"/>
        <v>0</v>
      </c>
      <c r="AD159" s="50">
        <f t="shared" si="37"/>
        <v>0</v>
      </c>
      <c r="AE159" s="50">
        <f t="shared" si="38"/>
        <v>0</v>
      </c>
      <c r="AF159" s="50">
        <f t="shared" si="39"/>
        <v>0</v>
      </c>
      <c r="AG159" s="50">
        <f t="shared" si="40"/>
        <v>0</v>
      </c>
      <c r="AH159" s="50">
        <f t="shared" si="41"/>
        <v>0</v>
      </c>
      <c r="AI159" s="146">
        <f t="shared" si="42"/>
        <v>0</v>
      </c>
      <c r="AJ159" s="146">
        <f t="shared" si="43"/>
        <v>0</v>
      </c>
      <c r="AK159" s="147">
        <f t="shared" si="44"/>
        <v>0</v>
      </c>
      <c r="AL159" s="147">
        <f t="shared" si="45"/>
        <v>0</v>
      </c>
      <c r="AM159" s="26"/>
      <c r="AN159" s="26"/>
      <c r="AO159" s="26"/>
      <c r="AP159" s="26"/>
      <c r="AQ159" s="26"/>
      <c r="AR159" s="26"/>
      <c r="AS159" s="26"/>
      <c r="AT159" s="26"/>
    </row>
    <row r="160" spans="18:46" ht="12.75">
      <c r="R160" s="48" t="s">
        <v>315</v>
      </c>
      <c r="S160" s="49"/>
      <c r="T160" s="130">
        <v>13</v>
      </c>
      <c r="U160" s="27">
        <f t="shared" si="47"/>
        <v>0</v>
      </c>
      <c r="V160" s="27">
        <f t="shared" si="46"/>
        <v>0</v>
      </c>
      <c r="W160" s="50">
        <f t="shared" si="30"/>
        <v>0</v>
      </c>
      <c r="X160" s="50">
        <f t="shared" si="31"/>
        <v>0</v>
      </c>
      <c r="Y160" s="50">
        <f t="shared" si="32"/>
        <v>0</v>
      </c>
      <c r="Z160" s="50">
        <f t="shared" si="33"/>
        <v>0</v>
      </c>
      <c r="AA160" s="50">
        <f t="shared" si="34"/>
        <v>0</v>
      </c>
      <c r="AB160" s="50">
        <f t="shared" si="35"/>
        <v>0</v>
      </c>
      <c r="AC160" s="50">
        <f t="shared" si="36"/>
        <v>0</v>
      </c>
      <c r="AD160" s="50">
        <f t="shared" si="37"/>
        <v>0</v>
      </c>
      <c r="AE160" s="50">
        <f t="shared" si="38"/>
        <v>0</v>
      </c>
      <c r="AF160" s="50">
        <f t="shared" si="39"/>
        <v>0</v>
      </c>
      <c r="AG160" s="50">
        <f t="shared" si="40"/>
        <v>0</v>
      </c>
      <c r="AH160" s="50">
        <f t="shared" si="41"/>
        <v>0</v>
      </c>
      <c r="AI160" s="146">
        <f t="shared" si="42"/>
        <v>0</v>
      </c>
      <c r="AJ160" s="146">
        <f t="shared" si="43"/>
        <v>0</v>
      </c>
      <c r="AK160" s="147">
        <f t="shared" si="44"/>
        <v>0</v>
      </c>
      <c r="AL160" s="147">
        <f t="shared" si="45"/>
        <v>0</v>
      </c>
      <c r="AM160" s="26"/>
      <c r="AN160" s="26"/>
      <c r="AO160" s="26"/>
      <c r="AP160" s="26"/>
      <c r="AQ160" s="26"/>
      <c r="AR160" s="26"/>
      <c r="AS160" s="26"/>
      <c r="AT160" s="26"/>
    </row>
    <row r="161" spans="18:46" ht="12.75">
      <c r="R161" s="48" t="s">
        <v>316</v>
      </c>
      <c r="S161" s="49"/>
      <c r="T161" s="130">
        <v>14</v>
      </c>
      <c r="U161" s="27">
        <f t="shared" si="47"/>
        <v>0</v>
      </c>
      <c r="V161" s="27">
        <f t="shared" si="46"/>
        <v>0</v>
      </c>
      <c r="W161" s="50">
        <f t="shared" si="30"/>
        <v>0</v>
      </c>
      <c r="X161" s="50">
        <f t="shared" si="31"/>
        <v>0</v>
      </c>
      <c r="Y161" s="50">
        <f t="shared" si="32"/>
        <v>0</v>
      </c>
      <c r="Z161" s="50">
        <f t="shared" si="33"/>
        <v>0</v>
      </c>
      <c r="AA161" s="50">
        <f t="shared" si="34"/>
        <v>0</v>
      </c>
      <c r="AB161" s="50">
        <f t="shared" si="35"/>
        <v>0</v>
      </c>
      <c r="AC161" s="50">
        <f t="shared" si="36"/>
        <v>0</v>
      </c>
      <c r="AD161" s="50">
        <f t="shared" si="37"/>
        <v>0</v>
      </c>
      <c r="AE161" s="50">
        <f t="shared" si="38"/>
        <v>0</v>
      </c>
      <c r="AF161" s="50">
        <f t="shared" si="39"/>
        <v>0</v>
      </c>
      <c r="AG161" s="50">
        <f t="shared" si="40"/>
        <v>0</v>
      </c>
      <c r="AH161" s="50">
        <f t="shared" si="41"/>
        <v>0</v>
      </c>
      <c r="AI161" s="146">
        <f t="shared" si="42"/>
        <v>0</v>
      </c>
      <c r="AJ161" s="146">
        <f t="shared" si="43"/>
        <v>0</v>
      </c>
      <c r="AK161" s="147">
        <f t="shared" si="44"/>
        <v>0</v>
      </c>
      <c r="AL161" s="147">
        <f t="shared" si="45"/>
        <v>0</v>
      </c>
      <c r="AM161" s="26"/>
      <c r="AN161" s="26"/>
      <c r="AO161" s="26"/>
      <c r="AP161" s="26"/>
      <c r="AQ161" s="26"/>
      <c r="AR161" s="26"/>
      <c r="AS161" s="26"/>
      <c r="AT161" s="26"/>
    </row>
    <row r="162" spans="18:46" ht="24.75" customHeight="1">
      <c r="R162" s="268" t="s">
        <v>369</v>
      </c>
      <c r="S162" s="269"/>
      <c r="T162" s="130">
        <v>15</v>
      </c>
      <c r="U162" s="27">
        <f t="shared" si="47"/>
        <v>0</v>
      </c>
      <c r="V162" s="27">
        <f t="shared" si="46"/>
        <v>0</v>
      </c>
      <c r="W162" s="50">
        <f t="shared" si="30"/>
        <v>0</v>
      </c>
      <c r="X162" s="50">
        <f t="shared" si="31"/>
        <v>0</v>
      </c>
      <c r="Y162" s="50">
        <f t="shared" si="32"/>
        <v>0</v>
      </c>
      <c r="Z162" s="50">
        <f t="shared" si="33"/>
        <v>0</v>
      </c>
      <c r="AA162" s="50">
        <f t="shared" si="34"/>
        <v>0</v>
      </c>
      <c r="AB162" s="50">
        <f t="shared" si="35"/>
        <v>0</v>
      </c>
      <c r="AC162" s="50">
        <f t="shared" si="36"/>
        <v>0</v>
      </c>
      <c r="AD162" s="50">
        <f t="shared" si="37"/>
        <v>0</v>
      </c>
      <c r="AE162" s="50">
        <f t="shared" si="38"/>
        <v>0</v>
      </c>
      <c r="AF162" s="50">
        <f t="shared" si="39"/>
        <v>0</v>
      </c>
      <c r="AG162" s="50">
        <f t="shared" si="40"/>
        <v>0</v>
      </c>
      <c r="AH162" s="50">
        <f t="shared" si="41"/>
        <v>0</v>
      </c>
      <c r="AI162" s="146">
        <f t="shared" si="42"/>
        <v>0</v>
      </c>
      <c r="AJ162" s="146">
        <f t="shared" si="43"/>
        <v>0</v>
      </c>
      <c r="AK162" s="147">
        <f t="shared" si="44"/>
        <v>0</v>
      </c>
      <c r="AL162" s="147">
        <f t="shared" si="45"/>
        <v>0</v>
      </c>
      <c r="AM162" s="26"/>
      <c r="AN162" s="26"/>
      <c r="AO162" s="26"/>
      <c r="AP162" s="26"/>
      <c r="AQ162" s="26"/>
      <c r="AR162" s="26"/>
      <c r="AS162" s="26"/>
      <c r="AT162" s="26"/>
    </row>
    <row r="163" spans="18:46" ht="12.75">
      <c r="R163" s="48" t="s">
        <v>306</v>
      </c>
      <c r="S163" s="49"/>
      <c r="T163" s="130">
        <v>16</v>
      </c>
      <c r="U163" s="27">
        <f t="shared" si="47"/>
        <v>0</v>
      </c>
      <c r="V163" s="27">
        <f t="shared" si="46"/>
        <v>0</v>
      </c>
      <c r="W163" s="50">
        <f t="shared" si="30"/>
        <v>0</v>
      </c>
      <c r="X163" s="50">
        <f t="shared" si="31"/>
        <v>0</v>
      </c>
      <c r="Y163" s="50">
        <f t="shared" si="32"/>
        <v>0</v>
      </c>
      <c r="Z163" s="50">
        <f t="shared" si="33"/>
        <v>0</v>
      </c>
      <c r="AA163" s="50">
        <f t="shared" si="34"/>
        <v>0</v>
      </c>
      <c r="AB163" s="50">
        <f t="shared" si="35"/>
        <v>0</v>
      </c>
      <c r="AC163" s="50">
        <f t="shared" si="36"/>
        <v>0</v>
      </c>
      <c r="AD163" s="50">
        <f t="shared" si="37"/>
        <v>0</v>
      </c>
      <c r="AE163" s="50">
        <f t="shared" si="38"/>
        <v>0</v>
      </c>
      <c r="AF163" s="50">
        <f t="shared" si="39"/>
        <v>0</v>
      </c>
      <c r="AG163" s="50">
        <f t="shared" si="40"/>
        <v>0</v>
      </c>
      <c r="AH163" s="50">
        <f t="shared" si="41"/>
        <v>0</v>
      </c>
      <c r="AI163" s="146">
        <f t="shared" si="42"/>
        <v>0</v>
      </c>
      <c r="AJ163" s="146">
        <f t="shared" si="43"/>
        <v>0</v>
      </c>
      <c r="AK163" s="147">
        <f t="shared" si="44"/>
        <v>0</v>
      </c>
      <c r="AL163" s="147">
        <f t="shared" si="45"/>
        <v>0</v>
      </c>
      <c r="AM163" s="26"/>
      <c r="AN163" s="26"/>
      <c r="AO163" s="26"/>
      <c r="AP163" s="26"/>
      <c r="AQ163" s="26"/>
      <c r="AR163" s="26"/>
      <c r="AS163" s="26"/>
      <c r="AT163" s="26"/>
    </row>
    <row r="164" spans="18:46" ht="12.75">
      <c r="R164" s="48" t="s">
        <v>320</v>
      </c>
      <c r="S164" s="49"/>
      <c r="T164" s="130">
        <v>17</v>
      </c>
      <c r="U164" s="27">
        <f t="shared" si="47"/>
        <v>0</v>
      </c>
      <c r="V164" s="27">
        <f t="shared" si="46"/>
        <v>0</v>
      </c>
      <c r="W164" s="50">
        <f t="shared" si="30"/>
        <v>0</v>
      </c>
      <c r="X164" s="50">
        <f t="shared" si="31"/>
        <v>0</v>
      </c>
      <c r="Y164" s="50">
        <f t="shared" si="32"/>
        <v>0</v>
      </c>
      <c r="Z164" s="50">
        <f t="shared" si="33"/>
        <v>0</v>
      </c>
      <c r="AA164" s="50">
        <f t="shared" si="34"/>
        <v>0</v>
      </c>
      <c r="AB164" s="50">
        <f t="shared" si="35"/>
        <v>0</v>
      </c>
      <c r="AC164" s="50">
        <f t="shared" si="36"/>
        <v>0</v>
      </c>
      <c r="AD164" s="50">
        <f t="shared" si="37"/>
        <v>0</v>
      </c>
      <c r="AE164" s="50">
        <f t="shared" si="38"/>
        <v>0</v>
      </c>
      <c r="AF164" s="50">
        <f t="shared" si="39"/>
        <v>0</v>
      </c>
      <c r="AG164" s="50">
        <f t="shared" si="40"/>
        <v>0</v>
      </c>
      <c r="AH164" s="50">
        <f t="shared" si="41"/>
        <v>0</v>
      </c>
      <c r="AI164" s="146">
        <f t="shared" si="42"/>
        <v>0</v>
      </c>
      <c r="AJ164" s="146">
        <f t="shared" si="43"/>
        <v>0</v>
      </c>
      <c r="AK164" s="147">
        <f t="shared" si="44"/>
        <v>0</v>
      </c>
      <c r="AL164" s="147">
        <f t="shared" si="45"/>
        <v>0</v>
      </c>
      <c r="AM164" s="26"/>
      <c r="AN164" s="26"/>
      <c r="AO164" s="26"/>
      <c r="AP164" s="26"/>
      <c r="AQ164" s="26"/>
      <c r="AR164" s="26"/>
      <c r="AS164" s="26"/>
      <c r="AT164" s="26"/>
    </row>
    <row r="165" spans="18:46" ht="25.5">
      <c r="R165" s="48" t="s">
        <v>319</v>
      </c>
      <c r="S165" s="49"/>
      <c r="T165" s="130">
        <v>18</v>
      </c>
      <c r="U165" s="27">
        <f t="shared" si="47"/>
        <v>0</v>
      </c>
      <c r="V165" s="27">
        <f t="shared" si="46"/>
        <v>0</v>
      </c>
      <c r="W165" s="50">
        <f t="shared" si="30"/>
        <v>0</v>
      </c>
      <c r="X165" s="50">
        <f t="shared" si="31"/>
        <v>0</v>
      </c>
      <c r="Y165" s="50">
        <f t="shared" si="32"/>
        <v>0</v>
      </c>
      <c r="Z165" s="50">
        <f t="shared" si="33"/>
        <v>0</v>
      </c>
      <c r="AA165" s="50">
        <f t="shared" si="34"/>
        <v>0</v>
      </c>
      <c r="AB165" s="50">
        <f t="shared" si="35"/>
        <v>0</v>
      </c>
      <c r="AC165" s="50">
        <f t="shared" si="36"/>
        <v>0</v>
      </c>
      <c r="AD165" s="50">
        <f t="shared" si="37"/>
        <v>0</v>
      </c>
      <c r="AE165" s="50">
        <f t="shared" si="38"/>
        <v>0</v>
      </c>
      <c r="AF165" s="50">
        <f t="shared" si="39"/>
        <v>0</v>
      </c>
      <c r="AG165" s="50">
        <f t="shared" si="40"/>
        <v>0</v>
      </c>
      <c r="AH165" s="50">
        <f t="shared" si="41"/>
        <v>0</v>
      </c>
      <c r="AI165" s="146">
        <f t="shared" si="42"/>
        <v>0</v>
      </c>
      <c r="AJ165" s="146">
        <f t="shared" si="43"/>
        <v>0</v>
      </c>
      <c r="AK165" s="147">
        <f t="shared" si="44"/>
        <v>0</v>
      </c>
      <c r="AL165" s="147">
        <f t="shared" si="45"/>
        <v>0</v>
      </c>
      <c r="AM165" s="26"/>
      <c r="AN165" s="26"/>
      <c r="AO165" s="26"/>
      <c r="AP165" s="26"/>
      <c r="AQ165" s="26"/>
      <c r="AR165" s="26"/>
      <c r="AS165" s="26"/>
      <c r="AT165" s="26"/>
    </row>
    <row r="166" spans="18:46" ht="12.75">
      <c r="R166" s="48" t="s">
        <v>317</v>
      </c>
      <c r="S166" s="49"/>
      <c r="T166" s="130">
        <v>19</v>
      </c>
      <c r="U166" s="27">
        <f t="shared" si="47"/>
        <v>0</v>
      </c>
      <c r="V166" s="27">
        <f t="shared" si="46"/>
        <v>0</v>
      </c>
      <c r="W166" s="50">
        <f t="shared" si="30"/>
        <v>0</v>
      </c>
      <c r="X166" s="50">
        <f t="shared" si="31"/>
        <v>0</v>
      </c>
      <c r="Y166" s="50">
        <f t="shared" si="32"/>
        <v>0</v>
      </c>
      <c r="Z166" s="50">
        <f t="shared" si="33"/>
        <v>0</v>
      </c>
      <c r="AA166" s="50">
        <f t="shared" si="34"/>
        <v>0</v>
      </c>
      <c r="AB166" s="50">
        <f t="shared" si="35"/>
        <v>0</v>
      </c>
      <c r="AC166" s="50">
        <f t="shared" si="36"/>
        <v>0</v>
      </c>
      <c r="AD166" s="50">
        <f t="shared" si="37"/>
        <v>0</v>
      </c>
      <c r="AE166" s="50">
        <f t="shared" si="38"/>
        <v>0</v>
      </c>
      <c r="AF166" s="50">
        <f t="shared" si="39"/>
        <v>0</v>
      </c>
      <c r="AG166" s="50">
        <f t="shared" si="40"/>
        <v>0</v>
      </c>
      <c r="AH166" s="50">
        <f t="shared" si="41"/>
        <v>0</v>
      </c>
      <c r="AI166" s="146">
        <f t="shared" si="42"/>
        <v>0</v>
      </c>
      <c r="AJ166" s="146">
        <f t="shared" si="43"/>
        <v>0</v>
      </c>
      <c r="AK166" s="147">
        <f t="shared" si="44"/>
        <v>0</v>
      </c>
      <c r="AL166" s="147">
        <f t="shared" si="45"/>
        <v>0</v>
      </c>
      <c r="AM166" s="26"/>
      <c r="AN166" s="26"/>
      <c r="AO166" s="26"/>
      <c r="AP166" s="26"/>
      <c r="AQ166" s="26"/>
      <c r="AR166" s="26"/>
      <c r="AS166" s="26"/>
      <c r="AT166" s="26"/>
    </row>
    <row r="167" spans="18:46" ht="13.5" thickBot="1">
      <c r="R167" s="51" t="s">
        <v>318</v>
      </c>
      <c r="S167" s="52"/>
      <c r="T167" s="31">
        <v>20</v>
      </c>
      <c r="U167" s="30">
        <f t="shared" si="47"/>
        <v>0</v>
      </c>
      <c r="V167" s="30">
        <f t="shared" si="46"/>
        <v>0</v>
      </c>
      <c r="W167" s="53">
        <f t="shared" si="30"/>
        <v>0</v>
      </c>
      <c r="X167" s="53">
        <f t="shared" si="31"/>
        <v>0</v>
      </c>
      <c r="Y167" s="53">
        <f t="shared" si="32"/>
        <v>0</v>
      </c>
      <c r="Z167" s="53">
        <f t="shared" si="33"/>
        <v>0</v>
      </c>
      <c r="AA167" s="53">
        <f t="shared" si="34"/>
        <v>0</v>
      </c>
      <c r="AB167" s="53">
        <f t="shared" si="35"/>
        <v>0</v>
      </c>
      <c r="AC167" s="53">
        <f t="shared" si="36"/>
        <v>0</v>
      </c>
      <c r="AD167" s="53">
        <f t="shared" si="37"/>
        <v>0</v>
      </c>
      <c r="AE167" s="53">
        <f t="shared" si="38"/>
        <v>0</v>
      </c>
      <c r="AF167" s="53">
        <f t="shared" si="39"/>
        <v>0</v>
      </c>
      <c r="AG167" s="53">
        <f t="shared" si="40"/>
        <v>0</v>
      </c>
      <c r="AH167" s="53">
        <f t="shared" si="41"/>
        <v>0</v>
      </c>
      <c r="AI167" s="148">
        <f t="shared" si="42"/>
        <v>0</v>
      </c>
      <c r="AJ167" s="148">
        <f t="shared" si="43"/>
        <v>0</v>
      </c>
      <c r="AK167" s="149">
        <f t="shared" si="44"/>
        <v>0</v>
      </c>
      <c r="AL167" s="149">
        <f t="shared" si="45"/>
        <v>0</v>
      </c>
      <c r="AM167" s="26"/>
      <c r="AN167" s="26"/>
      <c r="AO167" s="26"/>
      <c r="AP167" s="26"/>
      <c r="AQ167" s="26"/>
      <c r="AR167" s="26"/>
      <c r="AS167" s="26"/>
      <c r="AT167" s="26"/>
    </row>
    <row r="168" spans="18:46" ht="12.75">
      <c r="R168" s="54" t="s">
        <v>147</v>
      </c>
      <c r="S168" s="55"/>
      <c r="T168" s="39">
        <v>21</v>
      </c>
      <c r="U168" s="38">
        <f t="shared" si="47"/>
        <v>0</v>
      </c>
      <c r="V168" s="38">
        <f t="shared" si="46"/>
        <v>0</v>
      </c>
      <c r="W168" s="56">
        <f aca="true" t="shared" si="48" ref="W168:W184">_xlfn.COUNTIFS($G$15:$G$54,R168,$J$15:$J$54,$W$145)</f>
        <v>0</v>
      </c>
      <c r="X168" s="56">
        <f aca="true" t="shared" si="49" ref="X168:X184">_xlfn.COUNTIFS($G$15:$G$54,R168,$J$15:$J$54,$W$145,$K$15:$K$54,$X$146)</f>
        <v>0</v>
      </c>
      <c r="Y168" s="56">
        <f aca="true" t="shared" si="50" ref="Y168:Y184">_xlfn.COUNTIFS($G$15:$G$54,R168,$J$15:$J$54,$Y$145)</f>
        <v>0</v>
      </c>
      <c r="Z168" s="56">
        <f aca="true" t="shared" si="51" ref="Z168:Z184">_xlfn.COUNTIFS($G$15:$G$54,R168,$J$15:$J$54,$Y$145,$K$15:$K$54,$Z$146)</f>
        <v>0</v>
      </c>
      <c r="AA168" s="56">
        <f aca="true" t="shared" si="52" ref="AA168:AA184">_xlfn.COUNTIFS($G$15:$G$54,R168,$J$15:$J$54,$AA$145)</f>
        <v>0</v>
      </c>
      <c r="AB168" s="56">
        <f aca="true" t="shared" si="53" ref="AB168:AB184">_xlfn.COUNTIFS($G$15:$G$54,R168,$J$15:$J$54,$AA$145,$K$15:$K$54,$AB$146)</f>
        <v>0</v>
      </c>
      <c r="AC168" s="56">
        <f aca="true" t="shared" si="54" ref="AC168:AC184">_xlfn.COUNTIFS($G$15:$G$54,R168,$J$15:$J$54,$AC$145)</f>
        <v>0</v>
      </c>
      <c r="AD168" s="56">
        <f aca="true" t="shared" si="55" ref="AD168:AD184">_xlfn.COUNTIFS($G$15:$G$54,R168,$J$15:$J$54,$AC$145,$K$15:$K$54,$AD$146)</f>
        <v>0</v>
      </c>
      <c r="AE168" s="56">
        <f aca="true" t="shared" si="56" ref="AE168:AE184">_xlfn.COUNTIFS($G$15:$G$54,R168,$J$15:$J$54,$AE$145)</f>
        <v>0</v>
      </c>
      <c r="AF168" s="56">
        <f aca="true" t="shared" si="57" ref="AF168:AF184">_xlfn.COUNTIFS($G$15:$G$54,R168,$J$15:$J$54,$AE$145,$K$15:$K$54,$AF$146)</f>
        <v>0</v>
      </c>
      <c r="AG168" s="56">
        <f aca="true" t="shared" si="58" ref="AG168:AG184">_xlfn.COUNTIFS($G$15:$G$54,R168,$J$15:$J$54,$AG$145)</f>
        <v>0</v>
      </c>
      <c r="AH168" s="56">
        <f aca="true" t="shared" si="59" ref="AH168:AH184">_xlfn.COUNTIFS($G$15:$G$54,R168,$J$15:$J$54,$AG$145,$K$15:$K$54,$AH$146)</f>
        <v>0</v>
      </c>
      <c r="AI168" s="150">
        <f aca="true" t="shared" si="60" ref="AI168:AI184">_xlfn.COUNTIFS($G$15:$G$54,R168,$H$15:$H$54,$AI$145)</f>
        <v>0</v>
      </c>
      <c r="AJ168" s="150">
        <f aca="true" t="shared" si="61" ref="AJ168:AJ184">_xlfn.COUNTIFS($G$15:$G$54,R168,$H$15:$H$54,$AI$145,$K$15:$K$54,$AJ$146)</f>
        <v>0</v>
      </c>
      <c r="AK168" s="151">
        <f aca="true" t="shared" si="62" ref="AK168:AK184">_xlfn.COUNTIFS($G$15:$G$54,R168,$H$15:$H$54,$AK$145)</f>
        <v>0</v>
      </c>
      <c r="AL168" s="151">
        <f aca="true" t="shared" si="63" ref="AL168:AL184">_xlfn.COUNTIFS($G$15:$G$54,R168,$H$15:$H$54,$AK$145,$K$15:$K$54,$AL$146)</f>
        <v>0</v>
      </c>
      <c r="AM168" s="26"/>
      <c r="AN168" s="26"/>
      <c r="AO168" s="26"/>
      <c r="AP168" s="26"/>
      <c r="AQ168" s="26"/>
      <c r="AR168" s="26"/>
      <c r="AS168" s="26"/>
      <c r="AT168" s="26"/>
    </row>
    <row r="169" spans="18:46" ht="12.75">
      <c r="R169" s="48" t="s">
        <v>148</v>
      </c>
      <c r="S169" s="49"/>
      <c r="T169" s="130">
        <v>22</v>
      </c>
      <c r="U169" s="27">
        <f t="shared" si="47"/>
        <v>0</v>
      </c>
      <c r="V169" s="27">
        <f t="shared" si="46"/>
        <v>0</v>
      </c>
      <c r="W169" s="50">
        <f t="shared" si="48"/>
        <v>0</v>
      </c>
      <c r="X169" s="50">
        <f t="shared" si="49"/>
        <v>0</v>
      </c>
      <c r="Y169" s="50">
        <f t="shared" si="50"/>
        <v>0</v>
      </c>
      <c r="Z169" s="56">
        <f t="shared" si="51"/>
        <v>0</v>
      </c>
      <c r="AA169" s="50">
        <f t="shared" si="52"/>
        <v>0</v>
      </c>
      <c r="AB169" s="50">
        <f t="shared" si="53"/>
        <v>0</v>
      </c>
      <c r="AC169" s="50">
        <f t="shared" si="54"/>
        <v>0</v>
      </c>
      <c r="AD169" s="50">
        <f t="shared" si="55"/>
        <v>0</v>
      </c>
      <c r="AE169" s="50">
        <f t="shared" si="56"/>
        <v>0</v>
      </c>
      <c r="AF169" s="50">
        <f t="shared" si="57"/>
        <v>0</v>
      </c>
      <c r="AG169" s="50">
        <f t="shared" si="58"/>
        <v>0</v>
      </c>
      <c r="AH169" s="50">
        <f t="shared" si="59"/>
        <v>0</v>
      </c>
      <c r="AI169" s="146">
        <f t="shared" si="60"/>
        <v>0</v>
      </c>
      <c r="AJ169" s="146">
        <f t="shared" si="61"/>
        <v>0</v>
      </c>
      <c r="AK169" s="147">
        <f t="shared" si="62"/>
        <v>0</v>
      </c>
      <c r="AL169" s="147">
        <f t="shared" si="63"/>
        <v>0</v>
      </c>
      <c r="AM169" s="26"/>
      <c r="AN169" s="26"/>
      <c r="AO169" s="26"/>
      <c r="AP169" s="26"/>
      <c r="AQ169" s="26"/>
      <c r="AR169" s="26"/>
      <c r="AS169" s="26"/>
      <c r="AT169" s="26"/>
    </row>
    <row r="170" spans="18:46" ht="12.75">
      <c r="R170" s="48" t="s">
        <v>164</v>
      </c>
      <c r="S170" s="49"/>
      <c r="T170" s="130">
        <v>23</v>
      </c>
      <c r="U170" s="27">
        <f t="shared" si="47"/>
        <v>0</v>
      </c>
      <c r="V170" s="27">
        <f t="shared" si="46"/>
        <v>0</v>
      </c>
      <c r="W170" s="50">
        <f t="shared" si="48"/>
        <v>0</v>
      </c>
      <c r="X170" s="50">
        <f t="shared" si="49"/>
        <v>0</v>
      </c>
      <c r="Y170" s="50">
        <f t="shared" si="50"/>
        <v>0</v>
      </c>
      <c r="Z170" s="56">
        <f t="shared" si="51"/>
        <v>0</v>
      </c>
      <c r="AA170" s="50">
        <f t="shared" si="52"/>
        <v>0</v>
      </c>
      <c r="AB170" s="50">
        <f t="shared" si="53"/>
        <v>0</v>
      </c>
      <c r="AC170" s="50">
        <f t="shared" si="54"/>
        <v>0</v>
      </c>
      <c r="AD170" s="50">
        <f t="shared" si="55"/>
        <v>0</v>
      </c>
      <c r="AE170" s="50">
        <f t="shared" si="56"/>
        <v>0</v>
      </c>
      <c r="AF170" s="50">
        <f t="shared" si="57"/>
        <v>0</v>
      </c>
      <c r="AG170" s="50">
        <f t="shared" si="58"/>
        <v>0</v>
      </c>
      <c r="AH170" s="50">
        <f t="shared" si="59"/>
        <v>0</v>
      </c>
      <c r="AI170" s="146">
        <f t="shared" si="60"/>
        <v>0</v>
      </c>
      <c r="AJ170" s="146">
        <f t="shared" si="61"/>
        <v>0</v>
      </c>
      <c r="AK170" s="147">
        <f t="shared" si="62"/>
        <v>0</v>
      </c>
      <c r="AL170" s="147">
        <f t="shared" si="63"/>
        <v>0</v>
      </c>
      <c r="AM170" s="26"/>
      <c r="AN170" s="26"/>
      <c r="AO170" s="26"/>
      <c r="AP170" s="26"/>
      <c r="AQ170" s="26"/>
      <c r="AR170" s="26"/>
      <c r="AS170" s="26"/>
      <c r="AT170" s="26"/>
    </row>
    <row r="171" spans="18:46" ht="12.75">
      <c r="R171" s="48" t="s">
        <v>165</v>
      </c>
      <c r="S171" s="49"/>
      <c r="T171" s="130">
        <v>24</v>
      </c>
      <c r="U171" s="27">
        <f t="shared" si="47"/>
        <v>0</v>
      </c>
      <c r="V171" s="27">
        <f t="shared" si="46"/>
        <v>0</v>
      </c>
      <c r="W171" s="50">
        <f t="shared" si="48"/>
        <v>0</v>
      </c>
      <c r="X171" s="50">
        <f t="shared" si="49"/>
        <v>0</v>
      </c>
      <c r="Y171" s="50">
        <f t="shared" si="50"/>
        <v>0</v>
      </c>
      <c r="Z171" s="56">
        <f t="shared" si="51"/>
        <v>0</v>
      </c>
      <c r="AA171" s="50">
        <f t="shared" si="52"/>
        <v>0</v>
      </c>
      <c r="AB171" s="50">
        <f t="shared" si="53"/>
        <v>0</v>
      </c>
      <c r="AC171" s="50">
        <f t="shared" si="54"/>
        <v>0</v>
      </c>
      <c r="AD171" s="50">
        <f t="shared" si="55"/>
        <v>0</v>
      </c>
      <c r="AE171" s="50">
        <f t="shared" si="56"/>
        <v>0</v>
      </c>
      <c r="AF171" s="50">
        <f t="shared" si="57"/>
        <v>0</v>
      </c>
      <c r="AG171" s="50">
        <f t="shared" si="58"/>
        <v>0</v>
      </c>
      <c r="AH171" s="50">
        <f t="shared" si="59"/>
        <v>0</v>
      </c>
      <c r="AI171" s="146">
        <f t="shared" si="60"/>
        <v>0</v>
      </c>
      <c r="AJ171" s="146">
        <f t="shared" si="61"/>
        <v>0</v>
      </c>
      <c r="AK171" s="147">
        <f t="shared" si="62"/>
        <v>0</v>
      </c>
      <c r="AL171" s="147">
        <f t="shared" si="63"/>
        <v>0</v>
      </c>
      <c r="AM171" s="26"/>
      <c r="AN171" s="26"/>
      <c r="AO171" s="26"/>
      <c r="AP171" s="26"/>
      <c r="AQ171" s="26"/>
      <c r="AR171" s="26"/>
      <c r="AS171" s="26"/>
      <c r="AT171" s="26"/>
    </row>
    <row r="172" spans="18:46" ht="12.75">
      <c r="R172" s="48" t="s">
        <v>166</v>
      </c>
      <c r="S172" s="49"/>
      <c r="T172" s="130">
        <v>25</v>
      </c>
      <c r="U172" s="27">
        <f t="shared" si="47"/>
        <v>0</v>
      </c>
      <c r="V172" s="27">
        <f t="shared" si="46"/>
        <v>0</v>
      </c>
      <c r="W172" s="50">
        <f t="shared" si="48"/>
        <v>0</v>
      </c>
      <c r="X172" s="50">
        <f t="shared" si="49"/>
        <v>0</v>
      </c>
      <c r="Y172" s="50">
        <f t="shared" si="50"/>
        <v>0</v>
      </c>
      <c r="Z172" s="56">
        <f t="shared" si="51"/>
        <v>0</v>
      </c>
      <c r="AA172" s="50">
        <f t="shared" si="52"/>
        <v>0</v>
      </c>
      <c r="AB172" s="50">
        <f t="shared" si="53"/>
        <v>0</v>
      </c>
      <c r="AC172" s="50">
        <f t="shared" si="54"/>
        <v>0</v>
      </c>
      <c r="AD172" s="50">
        <f t="shared" si="55"/>
        <v>0</v>
      </c>
      <c r="AE172" s="50">
        <f t="shared" si="56"/>
        <v>0</v>
      </c>
      <c r="AF172" s="50">
        <f t="shared" si="57"/>
        <v>0</v>
      </c>
      <c r="AG172" s="50">
        <f t="shared" si="58"/>
        <v>0</v>
      </c>
      <c r="AH172" s="50">
        <f t="shared" si="59"/>
        <v>0</v>
      </c>
      <c r="AI172" s="146">
        <f t="shared" si="60"/>
        <v>0</v>
      </c>
      <c r="AJ172" s="146">
        <f t="shared" si="61"/>
        <v>0</v>
      </c>
      <c r="AK172" s="147">
        <f t="shared" si="62"/>
        <v>0</v>
      </c>
      <c r="AL172" s="147">
        <f t="shared" si="63"/>
        <v>0</v>
      </c>
      <c r="AM172" s="26"/>
      <c r="AN172" s="26"/>
      <c r="AO172" s="26"/>
      <c r="AP172" s="26"/>
      <c r="AQ172" s="26"/>
      <c r="AR172" s="26"/>
      <c r="AS172" s="26"/>
      <c r="AT172" s="26"/>
    </row>
    <row r="173" spans="18:46" ht="12.75">
      <c r="R173" s="48" t="s">
        <v>167</v>
      </c>
      <c r="S173" s="49"/>
      <c r="T173" s="130">
        <v>26</v>
      </c>
      <c r="U173" s="27">
        <f t="shared" si="47"/>
        <v>0</v>
      </c>
      <c r="V173" s="27">
        <f t="shared" si="46"/>
        <v>0</v>
      </c>
      <c r="W173" s="50">
        <f t="shared" si="48"/>
        <v>0</v>
      </c>
      <c r="X173" s="50">
        <f t="shared" si="49"/>
        <v>0</v>
      </c>
      <c r="Y173" s="50">
        <f t="shared" si="50"/>
        <v>0</v>
      </c>
      <c r="Z173" s="56">
        <f t="shared" si="51"/>
        <v>0</v>
      </c>
      <c r="AA173" s="50">
        <f t="shared" si="52"/>
        <v>0</v>
      </c>
      <c r="AB173" s="50">
        <f t="shared" si="53"/>
        <v>0</v>
      </c>
      <c r="AC173" s="50">
        <f t="shared" si="54"/>
        <v>0</v>
      </c>
      <c r="AD173" s="50">
        <f t="shared" si="55"/>
        <v>0</v>
      </c>
      <c r="AE173" s="50">
        <f t="shared" si="56"/>
        <v>0</v>
      </c>
      <c r="AF173" s="50">
        <f t="shared" si="57"/>
        <v>0</v>
      </c>
      <c r="AG173" s="50">
        <f t="shared" si="58"/>
        <v>0</v>
      </c>
      <c r="AH173" s="50">
        <f t="shared" si="59"/>
        <v>0</v>
      </c>
      <c r="AI173" s="146">
        <f t="shared" si="60"/>
        <v>0</v>
      </c>
      <c r="AJ173" s="146">
        <f t="shared" si="61"/>
        <v>0</v>
      </c>
      <c r="AK173" s="147">
        <f t="shared" si="62"/>
        <v>0</v>
      </c>
      <c r="AL173" s="147">
        <f t="shared" si="63"/>
        <v>0</v>
      </c>
      <c r="AM173" s="26"/>
      <c r="AN173" s="26"/>
      <c r="AO173" s="26"/>
      <c r="AP173" s="26"/>
      <c r="AQ173" s="26"/>
      <c r="AR173" s="26"/>
      <c r="AS173" s="26"/>
      <c r="AT173" s="26"/>
    </row>
    <row r="174" spans="18:46" ht="12.75">
      <c r="R174" s="48" t="s">
        <v>298</v>
      </c>
      <c r="S174" s="49"/>
      <c r="T174" s="130">
        <v>27</v>
      </c>
      <c r="U174" s="27">
        <f t="shared" si="47"/>
        <v>0</v>
      </c>
      <c r="V174" s="27">
        <f t="shared" si="46"/>
        <v>0</v>
      </c>
      <c r="W174" s="50">
        <f t="shared" si="48"/>
        <v>0</v>
      </c>
      <c r="X174" s="50">
        <f t="shared" si="49"/>
        <v>0</v>
      </c>
      <c r="Y174" s="50">
        <f t="shared" si="50"/>
        <v>0</v>
      </c>
      <c r="Z174" s="56">
        <f t="shared" si="51"/>
        <v>0</v>
      </c>
      <c r="AA174" s="50">
        <f t="shared" si="52"/>
        <v>0</v>
      </c>
      <c r="AB174" s="50">
        <f t="shared" si="53"/>
        <v>0</v>
      </c>
      <c r="AC174" s="50">
        <f t="shared" si="54"/>
        <v>0</v>
      </c>
      <c r="AD174" s="50">
        <f t="shared" si="55"/>
        <v>0</v>
      </c>
      <c r="AE174" s="50">
        <f t="shared" si="56"/>
        <v>0</v>
      </c>
      <c r="AF174" s="50">
        <f t="shared" si="57"/>
        <v>0</v>
      </c>
      <c r="AG174" s="50">
        <f t="shared" si="58"/>
        <v>0</v>
      </c>
      <c r="AH174" s="50">
        <f t="shared" si="59"/>
        <v>0</v>
      </c>
      <c r="AI174" s="146">
        <f t="shared" si="60"/>
        <v>0</v>
      </c>
      <c r="AJ174" s="146">
        <f t="shared" si="61"/>
        <v>0</v>
      </c>
      <c r="AK174" s="147">
        <f t="shared" si="62"/>
        <v>0</v>
      </c>
      <c r="AL174" s="147">
        <f t="shared" si="63"/>
        <v>0</v>
      </c>
      <c r="AM174" s="26"/>
      <c r="AN174" s="26"/>
      <c r="AO174" s="26"/>
      <c r="AP174" s="26"/>
      <c r="AQ174" s="26"/>
      <c r="AR174" s="26"/>
      <c r="AS174" s="26"/>
      <c r="AT174" s="26"/>
    </row>
    <row r="175" spans="18:46" ht="12.75">
      <c r="R175" s="48" t="s">
        <v>299</v>
      </c>
      <c r="S175" s="49"/>
      <c r="T175" s="130">
        <v>28</v>
      </c>
      <c r="U175" s="27">
        <f t="shared" si="47"/>
        <v>0</v>
      </c>
      <c r="V175" s="27">
        <f t="shared" si="46"/>
        <v>0</v>
      </c>
      <c r="W175" s="50">
        <f t="shared" si="48"/>
        <v>0</v>
      </c>
      <c r="X175" s="50">
        <f t="shared" si="49"/>
        <v>0</v>
      </c>
      <c r="Y175" s="50">
        <f t="shared" si="50"/>
        <v>0</v>
      </c>
      <c r="Z175" s="56">
        <f t="shared" si="51"/>
        <v>0</v>
      </c>
      <c r="AA175" s="50">
        <f t="shared" si="52"/>
        <v>0</v>
      </c>
      <c r="AB175" s="50">
        <f t="shared" si="53"/>
        <v>0</v>
      </c>
      <c r="AC175" s="50">
        <f t="shared" si="54"/>
        <v>0</v>
      </c>
      <c r="AD175" s="50">
        <f t="shared" si="55"/>
        <v>0</v>
      </c>
      <c r="AE175" s="50">
        <f t="shared" si="56"/>
        <v>0</v>
      </c>
      <c r="AF175" s="50">
        <f t="shared" si="57"/>
        <v>0</v>
      </c>
      <c r="AG175" s="50">
        <f t="shared" si="58"/>
        <v>0</v>
      </c>
      <c r="AH175" s="50">
        <f t="shared" si="59"/>
        <v>0</v>
      </c>
      <c r="AI175" s="146">
        <f t="shared" si="60"/>
        <v>0</v>
      </c>
      <c r="AJ175" s="146">
        <f t="shared" si="61"/>
        <v>0</v>
      </c>
      <c r="AK175" s="147">
        <f t="shared" si="62"/>
        <v>0</v>
      </c>
      <c r="AL175" s="147">
        <f t="shared" si="63"/>
        <v>0</v>
      </c>
      <c r="AM175" s="26"/>
      <c r="AN175" s="26"/>
      <c r="AO175" s="26"/>
      <c r="AP175" s="26"/>
      <c r="AQ175" s="26"/>
      <c r="AR175" s="26"/>
      <c r="AS175" s="26"/>
      <c r="AT175" s="26"/>
    </row>
    <row r="176" spans="18:46" ht="12.75">
      <c r="R176" s="48" t="s">
        <v>300</v>
      </c>
      <c r="S176" s="49"/>
      <c r="T176" s="130">
        <v>29</v>
      </c>
      <c r="U176" s="27">
        <f t="shared" si="47"/>
        <v>0</v>
      </c>
      <c r="V176" s="27">
        <f t="shared" si="46"/>
        <v>0</v>
      </c>
      <c r="W176" s="50">
        <f t="shared" si="48"/>
        <v>0</v>
      </c>
      <c r="X176" s="50">
        <f t="shared" si="49"/>
        <v>0</v>
      </c>
      <c r="Y176" s="50">
        <f t="shared" si="50"/>
        <v>0</v>
      </c>
      <c r="Z176" s="56">
        <f t="shared" si="51"/>
        <v>0</v>
      </c>
      <c r="AA176" s="50">
        <f t="shared" si="52"/>
        <v>0</v>
      </c>
      <c r="AB176" s="50">
        <f t="shared" si="53"/>
        <v>0</v>
      </c>
      <c r="AC176" s="50">
        <f t="shared" si="54"/>
        <v>0</v>
      </c>
      <c r="AD176" s="50">
        <f t="shared" si="55"/>
        <v>0</v>
      </c>
      <c r="AE176" s="50">
        <f t="shared" si="56"/>
        <v>0</v>
      </c>
      <c r="AF176" s="50">
        <f t="shared" si="57"/>
        <v>0</v>
      </c>
      <c r="AG176" s="50">
        <f t="shared" si="58"/>
        <v>0</v>
      </c>
      <c r="AH176" s="50">
        <f t="shared" si="59"/>
        <v>0</v>
      </c>
      <c r="AI176" s="146">
        <f t="shared" si="60"/>
        <v>0</v>
      </c>
      <c r="AJ176" s="146">
        <f t="shared" si="61"/>
        <v>0</v>
      </c>
      <c r="AK176" s="147">
        <f t="shared" si="62"/>
        <v>0</v>
      </c>
      <c r="AL176" s="147">
        <f t="shared" si="63"/>
        <v>0</v>
      </c>
      <c r="AM176" s="26"/>
      <c r="AN176" s="26"/>
      <c r="AO176" s="26"/>
      <c r="AP176" s="26"/>
      <c r="AQ176" s="26"/>
      <c r="AR176" s="26"/>
      <c r="AS176" s="26"/>
      <c r="AT176" s="26"/>
    </row>
    <row r="177" spans="18:46" ht="12.75">
      <c r="R177" s="48" t="s">
        <v>301</v>
      </c>
      <c r="S177" s="49"/>
      <c r="T177" s="130">
        <v>30</v>
      </c>
      <c r="U177" s="27">
        <f t="shared" si="47"/>
        <v>0</v>
      </c>
      <c r="V177" s="27">
        <f t="shared" si="46"/>
        <v>0</v>
      </c>
      <c r="W177" s="50">
        <f t="shared" si="48"/>
        <v>0</v>
      </c>
      <c r="X177" s="50">
        <f t="shared" si="49"/>
        <v>0</v>
      </c>
      <c r="Y177" s="50">
        <f t="shared" si="50"/>
        <v>0</v>
      </c>
      <c r="Z177" s="56">
        <f t="shared" si="51"/>
        <v>0</v>
      </c>
      <c r="AA177" s="50">
        <f t="shared" si="52"/>
        <v>0</v>
      </c>
      <c r="AB177" s="50">
        <f t="shared" si="53"/>
        <v>0</v>
      </c>
      <c r="AC177" s="50">
        <f t="shared" si="54"/>
        <v>0</v>
      </c>
      <c r="AD177" s="50">
        <f t="shared" si="55"/>
        <v>0</v>
      </c>
      <c r="AE177" s="50">
        <f t="shared" si="56"/>
        <v>0</v>
      </c>
      <c r="AF177" s="50">
        <f t="shared" si="57"/>
        <v>0</v>
      </c>
      <c r="AG177" s="50">
        <f t="shared" si="58"/>
        <v>0</v>
      </c>
      <c r="AH177" s="50">
        <f t="shared" si="59"/>
        <v>0</v>
      </c>
      <c r="AI177" s="146">
        <f t="shared" si="60"/>
        <v>0</v>
      </c>
      <c r="AJ177" s="146">
        <f t="shared" si="61"/>
        <v>0</v>
      </c>
      <c r="AK177" s="147">
        <f t="shared" si="62"/>
        <v>0</v>
      </c>
      <c r="AL177" s="147">
        <f t="shared" si="63"/>
        <v>0</v>
      </c>
      <c r="AM177" s="26"/>
      <c r="AN177" s="26"/>
      <c r="AO177" s="26"/>
      <c r="AP177" s="26"/>
      <c r="AQ177" s="26"/>
      <c r="AR177" s="26"/>
      <c r="AS177" s="26"/>
      <c r="AT177" s="26"/>
    </row>
    <row r="178" spans="18:46" ht="12.75">
      <c r="R178" s="48" t="s">
        <v>302</v>
      </c>
      <c r="S178" s="49"/>
      <c r="T178" s="130">
        <v>31</v>
      </c>
      <c r="U178" s="27">
        <f t="shared" si="47"/>
        <v>0</v>
      </c>
      <c r="V178" s="27">
        <f t="shared" si="46"/>
        <v>0</v>
      </c>
      <c r="W178" s="50">
        <f t="shared" si="48"/>
        <v>0</v>
      </c>
      <c r="X178" s="50">
        <f t="shared" si="49"/>
        <v>0</v>
      </c>
      <c r="Y178" s="50">
        <f t="shared" si="50"/>
        <v>0</v>
      </c>
      <c r="Z178" s="56">
        <f t="shared" si="51"/>
        <v>0</v>
      </c>
      <c r="AA178" s="50">
        <f t="shared" si="52"/>
        <v>0</v>
      </c>
      <c r="AB178" s="50">
        <f t="shared" si="53"/>
        <v>0</v>
      </c>
      <c r="AC178" s="50">
        <f t="shared" si="54"/>
        <v>0</v>
      </c>
      <c r="AD178" s="50">
        <f t="shared" si="55"/>
        <v>0</v>
      </c>
      <c r="AE178" s="50">
        <f t="shared" si="56"/>
        <v>0</v>
      </c>
      <c r="AF178" s="50">
        <f t="shared" si="57"/>
        <v>0</v>
      </c>
      <c r="AG178" s="50">
        <f t="shared" si="58"/>
        <v>0</v>
      </c>
      <c r="AH178" s="50">
        <f t="shared" si="59"/>
        <v>0</v>
      </c>
      <c r="AI178" s="146">
        <f t="shared" si="60"/>
        <v>0</v>
      </c>
      <c r="AJ178" s="146">
        <f t="shared" si="61"/>
        <v>0</v>
      </c>
      <c r="AK178" s="147">
        <f t="shared" si="62"/>
        <v>0</v>
      </c>
      <c r="AL178" s="147">
        <f t="shared" si="63"/>
        <v>0</v>
      </c>
      <c r="AM178" s="26"/>
      <c r="AN178" s="26"/>
      <c r="AO178" s="26"/>
      <c r="AP178" s="26"/>
      <c r="AQ178" s="26"/>
      <c r="AR178" s="26"/>
      <c r="AS178" s="26"/>
      <c r="AT178" s="26"/>
    </row>
    <row r="179" spans="18:46" ht="12.75">
      <c r="R179" s="48" t="s">
        <v>303</v>
      </c>
      <c r="S179" s="49"/>
      <c r="T179" s="130">
        <v>32</v>
      </c>
      <c r="U179" s="27">
        <f t="shared" si="47"/>
        <v>0</v>
      </c>
      <c r="V179" s="27">
        <f t="shared" si="46"/>
        <v>0</v>
      </c>
      <c r="W179" s="50">
        <f t="shared" si="48"/>
        <v>0</v>
      </c>
      <c r="X179" s="50">
        <f t="shared" si="49"/>
        <v>0</v>
      </c>
      <c r="Y179" s="50">
        <f t="shared" si="50"/>
        <v>0</v>
      </c>
      <c r="Z179" s="56">
        <f t="shared" si="51"/>
        <v>0</v>
      </c>
      <c r="AA179" s="50">
        <f t="shared" si="52"/>
        <v>0</v>
      </c>
      <c r="AB179" s="50">
        <f t="shared" si="53"/>
        <v>0</v>
      </c>
      <c r="AC179" s="50">
        <f t="shared" si="54"/>
        <v>0</v>
      </c>
      <c r="AD179" s="50">
        <f t="shared" si="55"/>
        <v>0</v>
      </c>
      <c r="AE179" s="50">
        <f t="shared" si="56"/>
        <v>0</v>
      </c>
      <c r="AF179" s="50">
        <f t="shared" si="57"/>
        <v>0</v>
      </c>
      <c r="AG179" s="50">
        <f t="shared" si="58"/>
        <v>0</v>
      </c>
      <c r="AH179" s="50">
        <f t="shared" si="59"/>
        <v>0</v>
      </c>
      <c r="AI179" s="146">
        <f t="shared" si="60"/>
        <v>0</v>
      </c>
      <c r="AJ179" s="146">
        <f t="shared" si="61"/>
        <v>0</v>
      </c>
      <c r="AK179" s="147">
        <f t="shared" si="62"/>
        <v>0</v>
      </c>
      <c r="AL179" s="147">
        <f t="shared" si="63"/>
        <v>0</v>
      </c>
      <c r="AM179" s="26"/>
      <c r="AN179" s="26"/>
      <c r="AO179" s="26"/>
      <c r="AP179" s="26"/>
      <c r="AQ179" s="26"/>
      <c r="AR179" s="26"/>
      <c r="AS179" s="26"/>
      <c r="AT179" s="26"/>
    </row>
    <row r="180" spans="18:46" ht="12.75">
      <c r="R180" s="48" t="s">
        <v>304</v>
      </c>
      <c r="S180" s="49"/>
      <c r="T180" s="130">
        <v>33</v>
      </c>
      <c r="U180" s="27">
        <f t="shared" si="47"/>
        <v>0</v>
      </c>
      <c r="V180" s="27">
        <f t="shared" si="46"/>
        <v>0</v>
      </c>
      <c r="W180" s="50">
        <f t="shared" si="48"/>
        <v>0</v>
      </c>
      <c r="X180" s="50">
        <f t="shared" si="49"/>
        <v>0</v>
      </c>
      <c r="Y180" s="50">
        <f t="shared" si="50"/>
        <v>0</v>
      </c>
      <c r="Z180" s="56">
        <f t="shared" si="51"/>
        <v>0</v>
      </c>
      <c r="AA180" s="50">
        <f t="shared" si="52"/>
        <v>0</v>
      </c>
      <c r="AB180" s="50">
        <f t="shared" si="53"/>
        <v>0</v>
      </c>
      <c r="AC180" s="50">
        <f t="shared" si="54"/>
        <v>0</v>
      </c>
      <c r="AD180" s="50">
        <f t="shared" si="55"/>
        <v>0</v>
      </c>
      <c r="AE180" s="50">
        <f t="shared" si="56"/>
        <v>0</v>
      </c>
      <c r="AF180" s="50">
        <f t="shared" si="57"/>
        <v>0</v>
      </c>
      <c r="AG180" s="50">
        <f t="shared" si="58"/>
        <v>0</v>
      </c>
      <c r="AH180" s="50">
        <f t="shared" si="59"/>
        <v>0</v>
      </c>
      <c r="AI180" s="146">
        <f t="shared" si="60"/>
        <v>0</v>
      </c>
      <c r="AJ180" s="146">
        <f t="shared" si="61"/>
        <v>0</v>
      </c>
      <c r="AK180" s="147">
        <f t="shared" si="62"/>
        <v>0</v>
      </c>
      <c r="AL180" s="147">
        <f t="shared" si="63"/>
        <v>0</v>
      </c>
      <c r="AM180" s="26"/>
      <c r="AN180" s="26"/>
      <c r="AO180" s="26"/>
      <c r="AP180" s="26"/>
      <c r="AQ180" s="26"/>
      <c r="AR180" s="26"/>
      <c r="AS180" s="26"/>
      <c r="AT180" s="26"/>
    </row>
    <row r="181" spans="18:46" ht="12.75">
      <c r="R181" s="48" t="s">
        <v>305</v>
      </c>
      <c r="S181" s="49"/>
      <c r="T181" s="130">
        <v>34</v>
      </c>
      <c r="U181" s="27">
        <f t="shared" si="47"/>
        <v>0</v>
      </c>
      <c r="V181" s="27">
        <f t="shared" si="46"/>
        <v>0</v>
      </c>
      <c r="W181" s="50">
        <f t="shared" si="48"/>
        <v>0</v>
      </c>
      <c r="X181" s="50">
        <f t="shared" si="49"/>
        <v>0</v>
      </c>
      <c r="Y181" s="50">
        <f t="shared" si="50"/>
        <v>0</v>
      </c>
      <c r="Z181" s="56">
        <f t="shared" si="51"/>
        <v>0</v>
      </c>
      <c r="AA181" s="50">
        <f t="shared" si="52"/>
        <v>0</v>
      </c>
      <c r="AB181" s="50">
        <f t="shared" si="53"/>
        <v>0</v>
      </c>
      <c r="AC181" s="50">
        <f t="shared" si="54"/>
        <v>0</v>
      </c>
      <c r="AD181" s="50">
        <f t="shared" si="55"/>
        <v>0</v>
      </c>
      <c r="AE181" s="50">
        <f t="shared" si="56"/>
        <v>0</v>
      </c>
      <c r="AF181" s="50">
        <f t="shared" si="57"/>
        <v>0</v>
      </c>
      <c r="AG181" s="50">
        <f t="shared" si="58"/>
        <v>0</v>
      </c>
      <c r="AH181" s="50">
        <f t="shared" si="59"/>
        <v>0</v>
      </c>
      <c r="AI181" s="146">
        <f t="shared" si="60"/>
        <v>0</v>
      </c>
      <c r="AJ181" s="146">
        <f t="shared" si="61"/>
        <v>0</v>
      </c>
      <c r="AK181" s="147">
        <f t="shared" si="62"/>
        <v>0</v>
      </c>
      <c r="AL181" s="147">
        <f t="shared" si="63"/>
        <v>0</v>
      </c>
      <c r="AM181" s="26"/>
      <c r="AN181" s="26"/>
      <c r="AO181" s="26"/>
      <c r="AP181" s="26"/>
      <c r="AQ181" s="26"/>
      <c r="AR181" s="26"/>
      <c r="AS181" s="26"/>
      <c r="AT181" s="26"/>
    </row>
    <row r="182" spans="18:46" ht="12.75">
      <c r="R182" s="48" t="s">
        <v>151</v>
      </c>
      <c r="S182" s="49"/>
      <c r="T182" s="130">
        <v>35</v>
      </c>
      <c r="U182" s="27">
        <f t="shared" si="47"/>
        <v>0</v>
      </c>
      <c r="V182" s="27">
        <f t="shared" si="46"/>
        <v>0</v>
      </c>
      <c r="W182" s="50">
        <f t="shared" si="48"/>
        <v>0</v>
      </c>
      <c r="X182" s="50">
        <f t="shared" si="49"/>
        <v>0</v>
      </c>
      <c r="Y182" s="50">
        <f t="shared" si="50"/>
        <v>0</v>
      </c>
      <c r="Z182" s="56">
        <f t="shared" si="51"/>
        <v>0</v>
      </c>
      <c r="AA182" s="50">
        <f t="shared" si="52"/>
        <v>0</v>
      </c>
      <c r="AB182" s="50">
        <f t="shared" si="53"/>
        <v>0</v>
      </c>
      <c r="AC182" s="50">
        <f t="shared" si="54"/>
        <v>0</v>
      </c>
      <c r="AD182" s="50">
        <f t="shared" si="55"/>
        <v>0</v>
      </c>
      <c r="AE182" s="50">
        <f t="shared" si="56"/>
        <v>0</v>
      </c>
      <c r="AF182" s="50">
        <f t="shared" si="57"/>
        <v>0</v>
      </c>
      <c r="AG182" s="50">
        <f t="shared" si="58"/>
        <v>0</v>
      </c>
      <c r="AH182" s="50">
        <f t="shared" si="59"/>
        <v>0</v>
      </c>
      <c r="AI182" s="146">
        <f t="shared" si="60"/>
        <v>0</v>
      </c>
      <c r="AJ182" s="146">
        <f t="shared" si="61"/>
        <v>0</v>
      </c>
      <c r="AK182" s="147">
        <f t="shared" si="62"/>
        <v>0</v>
      </c>
      <c r="AL182" s="147">
        <f t="shared" si="63"/>
        <v>0</v>
      </c>
      <c r="AM182" s="26"/>
      <c r="AN182" s="26"/>
      <c r="AO182" s="26"/>
      <c r="AP182" s="26"/>
      <c r="AQ182" s="26"/>
      <c r="AR182" s="26"/>
      <c r="AS182" s="26"/>
      <c r="AT182" s="26"/>
    </row>
    <row r="183" spans="18:46" ht="12.75">
      <c r="R183" s="48" t="s">
        <v>152</v>
      </c>
      <c r="S183" s="49"/>
      <c r="T183" s="130">
        <v>36</v>
      </c>
      <c r="U183" s="27">
        <f t="shared" si="47"/>
        <v>0</v>
      </c>
      <c r="V183" s="27">
        <f t="shared" si="46"/>
        <v>0</v>
      </c>
      <c r="W183" s="50">
        <f t="shared" si="48"/>
        <v>0</v>
      </c>
      <c r="X183" s="50">
        <f t="shared" si="49"/>
        <v>0</v>
      </c>
      <c r="Y183" s="50">
        <f t="shared" si="50"/>
        <v>0</v>
      </c>
      <c r="Z183" s="56">
        <f t="shared" si="51"/>
        <v>0</v>
      </c>
      <c r="AA183" s="50">
        <f t="shared" si="52"/>
        <v>0</v>
      </c>
      <c r="AB183" s="50">
        <f t="shared" si="53"/>
        <v>0</v>
      </c>
      <c r="AC183" s="50">
        <f t="shared" si="54"/>
        <v>0</v>
      </c>
      <c r="AD183" s="50">
        <f t="shared" si="55"/>
        <v>0</v>
      </c>
      <c r="AE183" s="50">
        <f t="shared" si="56"/>
        <v>0</v>
      </c>
      <c r="AF183" s="50">
        <f t="shared" si="57"/>
        <v>0</v>
      </c>
      <c r="AG183" s="50">
        <f t="shared" si="58"/>
        <v>0</v>
      </c>
      <c r="AH183" s="50">
        <f t="shared" si="59"/>
        <v>0</v>
      </c>
      <c r="AI183" s="146">
        <f t="shared" si="60"/>
        <v>0</v>
      </c>
      <c r="AJ183" s="146">
        <f t="shared" si="61"/>
        <v>0</v>
      </c>
      <c r="AK183" s="147">
        <f t="shared" si="62"/>
        <v>0</v>
      </c>
      <c r="AL183" s="147">
        <f t="shared" si="63"/>
        <v>0</v>
      </c>
      <c r="AM183" s="26"/>
      <c r="AN183" s="26"/>
      <c r="AO183" s="26"/>
      <c r="AP183" s="26"/>
      <c r="AQ183" s="26"/>
      <c r="AR183" s="26"/>
      <c r="AS183" s="26"/>
      <c r="AT183" s="26"/>
    </row>
    <row r="184" spans="18:46" ht="12.75">
      <c r="R184" s="48" t="s">
        <v>153</v>
      </c>
      <c r="S184" s="49"/>
      <c r="T184" s="130">
        <v>37</v>
      </c>
      <c r="U184" s="27">
        <f t="shared" si="47"/>
        <v>0</v>
      </c>
      <c r="V184" s="27">
        <f t="shared" si="46"/>
        <v>0</v>
      </c>
      <c r="W184" s="50">
        <f t="shared" si="48"/>
        <v>0</v>
      </c>
      <c r="X184" s="50">
        <f t="shared" si="49"/>
        <v>0</v>
      </c>
      <c r="Y184" s="50">
        <f t="shared" si="50"/>
        <v>0</v>
      </c>
      <c r="Z184" s="56">
        <f t="shared" si="51"/>
        <v>0</v>
      </c>
      <c r="AA184" s="50">
        <f t="shared" si="52"/>
        <v>0</v>
      </c>
      <c r="AB184" s="50">
        <f t="shared" si="53"/>
        <v>0</v>
      </c>
      <c r="AC184" s="50">
        <f t="shared" si="54"/>
        <v>0</v>
      </c>
      <c r="AD184" s="50">
        <f t="shared" si="55"/>
        <v>0</v>
      </c>
      <c r="AE184" s="50">
        <f t="shared" si="56"/>
        <v>0</v>
      </c>
      <c r="AF184" s="50">
        <f t="shared" si="57"/>
        <v>0</v>
      </c>
      <c r="AG184" s="50">
        <f t="shared" si="58"/>
        <v>0</v>
      </c>
      <c r="AH184" s="50">
        <f t="shared" si="59"/>
        <v>0</v>
      </c>
      <c r="AI184" s="146">
        <f t="shared" si="60"/>
        <v>0</v>
      </c>
      <c r="AJ184" s="146">
        <f t="shared" si="61"/>
        <v>0</v>
      </c>
      <c r="AK184" s="147">
        <f t="shared" si="62"/>
        <v>0</v>
      </c>
      <c r="AL184" s="147">
        <f t="shared" si="63"/>
        <v>0</v>
      </c>
      <c r="AM184" s="26"/>
      <c r="AN184" s="26"/>
      <c r="AO184" s="26"/>
      <c r="AP184" s="26"/>
      <c r="AQ184" s="26"/>
      <c r="AR184" s="26"/>
      <c r="AS184" s="26"/>
      <c r="AT184" s="26"/>
    </row>
  </sheetData>
  <sheetProtection password="D594" sheet="1"/>
  <mergeCells count="51">
    <mergeCell ref="A13:A14"/>
    <mergeCell ref="C13:C14"/>
    <mergeCell ref="D13:G13"/>
    <mergeCell ref="N42:O42"/>
    <mergeCell ref="R55:R57"/>
    <mergeCell ref="B13:B14"/>
    <mergeCell ref="H13:H14"/>
    <mergeCell ref="S55:S57"/>
    <mergeCell ref="T55:T57"/>
    <mergeCell ref="U55:U56"/>
    <mergeCell ref="V55:AG55"/>
    <mergeCell ref="AH55:AK55"/>
    <mergeCell ref="AL55:AO55"/>
    <mergeCell ref="AN56:AO56"/>
    <mergeCell ref="AP55:AS55"/>
    <mergeCell ref="V56:W56"/>
    <mergeCell ref="X56:Y56"/>
    <mergeCell ref="Z56:AA56"/>
    <mergeCell ref="AB56:AC56"/>
    <mergeCell ref="AD56:AE56"/>
    <mergeCell ref="AF56:AG56"/>
    <mergeCell ref="AH56:AI56"/>
    <mergeCell ref="AJ56:AK56"/>
    <mergeCell ref="AL56:AM56"/>
    <mergeCell ref="AP56:AQ56"/>
    <mergeCell ref="AR56:AS56"/>
    <mergeCell ref="R144:S146"/>
    <mergeCell ref="T144:T146"/>
    <mergeCell ref="U144:U146"/>
    <mergeCell ref="V144:V146"/>
    <mergeCell ref="W144:AH144"/>
    <mergeCell ref="AI144:AL144"/>
    <mergeCell ref="AM144:AP144"/>
    <mergeCell ref="AQ144:AT144"/>
    <mergeCell ref="AK145:AL145"/>
    <mergeCell ref="AM145:AN145"/>
    <mergeCell ref="AO145:AP145"/>
    <mergeCell ref="AQ145:AR145"/>
    <mergeCell ref="AS145:AT145"/>
    <mergeCell ref="W145:X145"/>
    <mergeCell ref="Y145:Z145"/>
    <mergeCell ref="AA145:AB145"/>
    <mergeCell ref="AC145:AD145"/>
    <mergeCell ref="AE145:AF145"/>
    <mergeCell ref="R147:S147"/>
    <mergeCell ref="R148:S148"/>
    <mergeCell ref="R149:S149"/>
    <mergeCell ref="R150:S150"/>
    <mergeCell ref="R162:S162"/>
    <mergeCell ref="AI145:AJ145"/>
    <mergeCell ref="AG145:AH145"/>
  </mergeCells>
  <dataValidations count="8">
    <dataValidation type="textLength" operator="equal" allowBlank="1" showInputMessage="1" showErrorMessage="1" sqref="C55">
      <formula1>13</formula1>
    </dataValidation>
    <dataValidation type="list" allowBlank="1" showInputMessage="1" showErrorMessage="1" sqref="D15:D54">
      <formula1>szak_orvos</formula1>
    </dataValidation>
    <dataValidation type="list" allowBlank="1" showInputMessage="1" showErrorMessage="1" sqref="E15:E54">
      <formula1>ffv_szemelyzet</formula1>
    </dataValidation>
    <dataValidation type="list" allowBlank="1" showInputMessage="1" showErrorMessage="1" sqref="F15:F54">
      <formula1>asszisztensek</formula1>
    </dataValidation>
    <dataValidation type="list" allowBlank="1" showInputMessage="1" showErrorMessage="1" sqref="G15:G54">
      <formula1>kv_szemelyzet</formula1>
    </dataValidation>
    <dataValidation type="list" allowBlank="1" showInputMessage="1" showErrorMessage="1" sqref="H15:H54">
      <formula1>munkaido</formula1>
    </dataValidation>
    <dataValidation type="list" allowBlank="1" showInputMessage="1" showErrorMessage="1" sqref="C15:C54">
      <formula1>neme</formula1>
    </dataValidation>
    <dataValidation allowBlank="1" showInputMessage="1" showErrorMessage="1" prompt="Kérjük, hogy a születési dátumot »nn.hh.éééé« (nap, hónap, év) formátumban töltsék ki!" sqref="B15:B54"/>
  </dataValidations>
  <printOptions/>
  <pageMargins left="0.25" right="0.25" top="0.75" bottom="0.75" header="0.3" footer="0.3"/>
  <pageSetup horizontalDpi="600" verticalDpi="600" orientation="landscape" paperSize="9" scale="84" r:id="rId1"/>
  <colBreaks count="1" manualBreakCount="1">
    <brk id="8" max="65535" man="1"/>
  </colBreaks>
</worksheet>
</file>

<file path=xl/worksheets/sheet7.xml><?xml version="1.0" encoding="utf-8"?>
<worksheet xmlns="http://schemas.openxmlformats.org/spreadsheetml/2006/main" xmlns:r="http://schemas.openxmlformats.org/officeDocument/2006/relationships">
  <sheetPr>
    <tabColor theme="5" tint="-0.4999699890613556"/>
  </sheetPr>
  <dimension ref="A1:O1005"/>
  <sheetViews>
    <sheetView zoomScalePageLayoutView="0" workbookViewId="0" topLeftCell="C1">
      <selection activeCell="G31" sqref="G31"/>
    </sheetView>
  </sheetViews>
  <sheetFormatPr defaultColWidth="9.140625" defaultRowHeight="15"/>
  <cols>
    <col min="1" max="1" width="0" style="0" hidden="1" customWidth="1"/>
    <col min="2" max="2" width="27.421875" style="0" hidden="1" customWidth="1"/>
    <col min="3" max="3" width="6.00390625" style="0" bestFit="1" customWidth="1"/>
    <col min="4" max="4" width="41.00390625" style="0" customWidth="1"/>
    <col min="6" max="6" width="9.421875" style="0" customWidth="1"/>
    <col min="8" max="8" width="9.7109375" style="0" customWidth="1"/>
    <col min="10" max="10" width="9.57421875" style="0" customWidth="1"/>
    <col min="12" max="12" width="9.8515625" style="0" customWidth="1"/>
    <col min="14" max="14" width="10.140625" style="0" customWidth="1"/>
  </cols>
  <sheetData>
    <row r="1" spans="3:4" ht="15">
      <c r="C1" t="s">
        <v>1573</v>
      </c>
      <c r="D1" s="171">
        <f>Program!B3</f>
        <v>0</v>
      </c>
    </row>
    <row r="2" spans="3:15" ht="15.75">
      <c r="C2" s="282" t="s">
        <v>1572</v>
      </c>
      <c r="D2" s="282"/>
      <c r="E2" s="282"/>
      <c r="F2" s="282"/>
      <c r="G2" s="282"/>
      <c r="H2" s="282"/>
      <c r="I2" s="282"/>
      <c r="J2" s="282"/>
      <c r="K2" s="282"/>
      <c r="L2" s="282"/>
      <c r="M2" s="282"/>
      <c r="N2" s="282"/>
      <c r="O2" s="282"/>
    </row>
    <row r="3" spans="3:15" ht="15">
      <c r="C3" s="281" t="s">
        <v>605</v>
      </c>
      <c r="D3" s="284" t="s">
        <v>606</v>
      </c>
      <c r="E3" s="284" t="s">
        <v>607</v>
      </c>
      <c r="F3" s="281" t="s">
        <v>2598</v>
      </c>
      <c r="G3" s="281"/>
      <c r="H3" s="281" t="s">
        <v>2600</v>
      </c>
      <c r="I3" s="281"/>
      <c r="J3" s="281" t="s">
        <v>2601</v>
      </c>
      <c r="K3" s="281"/>
      <c r="L3" s="281" t="s">
        <v>2603</v>
      </c>
      <c r="M3" s="281"/>
      <c r="N3" s="281" t="s">
        <v>2602</v>
      </c>
      <c r="O3" s="281"/>
    </row>
    <row r="4" spans="3:15" ht="15">
      <c r="C4" s="283"/>
      <c r="D4" s="285"/>
      <c r="E4" s="285"/>
      <c r="F4" s="191" t="s">
        <v>2598</v>
      </c>
      <c r="G4" s="191" t="s">
        <v>2599</v>
      </c>
      <c r="H4" s="191" t="s">
        <v>2598</v>
      </c>
      <c r="I4" s="191" t="s">
        <v>2599</v>
      </c>
      <c r="J4" s="191" t="s">
        <v>2598</v>
      </c>
      <c r="K4" s="191" t="s">
        <v>2599</v>
      </c>
      <c r="L4" s="191" t="s">
        <v>2598</v>
      </c>
      <c r="M4" s="191" t="s">
        <v>2599</v>
      </c>
      <c r="N4" s="191" t="s">
        <v>2598</v>
      </c>
      <c r="O4" s="191" t="s">
        <v>2599</v>
      </c>
    </row>
    <row r="5" spans="3:15" ht="15">
      <c r="C5" s="177"/>
      <c r="D5" s="177" t="s">
        <v>2597</v>
      </c>
      <c r="E5" s="177"/>
      <c r="F5" s="177">
        <f>+SUM(F6:F883)+SUM(F885:F981)</f>
        <v>0</v>
      </c>
      <c r="G5" s="177">
        <f aca="true" t="shared" si="0" ref="G5:O5">+SUM(G6:G883)+SUM(G885:G981)</f>
        <v>0</v>
      </c>
      <c r="H5" s="177">
        <f>+SUM(H6:H883)+SUM(H885:H981)</f>
        <v>0</v>
      </c>
      <c r="I5" s="177">
        <f t="shared" si="0"/>
        <v>0</v>
      </c>
      <c r="J5" s="177">
        <f t="shared" si="0"/>
        <v>0</v>
      </c>
      <c r="K5" s="177">
        <f t="shared" si="0"/>
        <v>0</v>
      </c>
      <c r="L5" s="177">
        <f t="shared" si="0"/>
        <v>0</v>
      </c>
      <c r="M5" s="177">
        <f t="shared" si="0"/>
        <v>0</v>
      </c>
      <c r="N5" s="177">
        <f t="shared" si="0"/>
        <v>0</v>
      </c>
      <c r="O5" s="177">
        <f t="shared" si="0"/>
        <v>0</v>
      </c>
    </row>
    <row r="6" spans="1:15" ht="15">
      <c r="A6">
        <f>Program!$B$5</f>
      </c>
      <c r="B6">
        <f>Program!$B$4</f>
      </c>
      <c r="C6" s="176">
        <v>1</v>
      </c>
      <c r="D6" s="178" t="s">
        <v>1574</v>
      </c>
      <c r="E6" s="178" t="s">
        <v>608</v>
      </c>
      <c r="F6" s="176">
        <f>+SUM(H6+J6+L6+N6)</f>
        <v>0</v>
      </c>
      <c r="G6" s="176">
        <f>+SUM(I6+K6+M6+O6)</f>
        <v>0</v>
      </c>
      <c r="H6" s="179"/>
      <c r="I6" s="180"/>
      <c r="J6" s="179"/>
      <c r="K6" s="180"/>
      <c r="L6" s="179"/>
      <c r="M6" s="179"/>
      <c r="N6" s="180"/>
      <c r="O6" s="180"/>
    </row>
    <row r="7" spans="1:15" ht="15">
      <c r="A7">
        <f>Program!$B$5</f>
      </c>
      <c r="B7">
        <f>Program!$B$4</f>
      </c>
      <c r="C7" s="176">
        <v>2</v>
      </c>
      <c r="D7" s="178" t="s">
        <v>1575</v>
      </c>
      <c r="E7" s="178" t="s">
        <v>609</v>
      </c>
      <c r="F7" s="176">
        <f>+SUM(H7+J7+L7+N7)</f>
        <v>0</v>
      </c>
      <c r="G7" s="176">
        <f aca="true" t="shared" si="1" ref="G7:G70">+SUM(I7+K7+M7+O7)</f>
        <v>0</v>
      </c>
      <c r="H7" s="179"/>
      <c r="I7" s="180"/>
      <c r="J7" s="179"/>
      <c r="K7" s="180"/>
      <c r="L7" s="179"/>
      <c r="M7" s="179"/>
      <c r="N7" s="180"/>
      <c r="O7" s="180"/>
    </row>
    <row r="8" spans="1:15" ht="15">
      <c r="A8">
        <f>Program!$B$5</f>
      </c>
      <c r="B8">
        <f>Program!$B$4</f>
      </c>
      <c r="C8" s="176">
        <v>3</v>
      </c>
      <c r="D8" s="178" t="s">
        <v>1576</v>
      </c>
      <c r="E8" s="178" t="s">
        <v>610</v>
      </c>
      <c r="F8" s="176">
        <f aca="true" t="shared" si="2" ref="F8:G71">+SUM(H8+J8+L8+N8)</f>
        <v>0</v>
      </c>
      <c r="G8" s="176">
        <f t="shared" si="1"/>
        <v>0</v>
      </c>
      <c r="H8" s="179"/>
      <c r="I8" s="180"/>
      <c r="J8" s="179"/>
      <c r="K8" s="180"/>
      <c r="L8" s="179"/>
      <c r="M8" s="179"/>
      <c r="N8" s="180"/>
      <c r="O8" s="180"/>
    </row>
    <row r="9" spans="1:15" ht="15">
      <c r="A9">
        <f>Program!$B$5</f>
      </c>
      <c r="B9">
        <f>Program!$B$4</f>
      </c>
      <c r="C9" s="176">
        <v>4</v>
      </c>
      <c r="D9" s="178" t="s">
        <v>1577</v>
      </c>
      <c r="E9" s="178" t="s">
        <v>611</v>
      </c>
      <c r="F9" s="176">
        <f t="shared" si="2"/>
        <v>0</v>
      </c>
      <c r="G9" s="176">
        <f t="shared" si="1"/>
        <v>0</v>
      </c>
      <c r="H9" s="179"/>
      <c r="I9" s="180"/>
      <c r="J9" s="179"/>
      <c r="K9" s="180"/>
      <c r="L9" s="179"/>
      <c r="M9" s="179"/>
      <c r="N9" s="180"/>
      <c r="O9" s="180"/>
    </row>
    <row r="10" spans="1:15" ht="15">
      <c r="A10">
        <f>Program!$B$5</f>
      </c>
      <c r="B10">
        <f>Program!$B$4</f>
      </c>
      <c r="C10" s="176">
        <v>5</v>
      </c>
      <c r="D10" s="178" t="s">
        <v>1578</v>
      </c>
      <c r="E10" s="178" t="s">
        <v>612</v>
      </c>
      <c r="F10" s="176">
        <f t="shared" si="2"/>
        <v>0</v>
      </c>
      <c r="G10" s="176">
        <f t="shared" si="1"/>
        <v>0</v>
      </c>
      <c r="H10" s="179"/>
      <c r="I10" s="180"/>
      <c r="J10" s="179"/>
      <c r="K10" s="180"/>
      <c r="L10" s="179"/>
      <c r="M10" s="179"/>
      <c r="N10" s="180"/>
      <c r="O10" s="180"/>
    </row>
    <row r="11" spans="1:15" ht="15">
      <c r="A11">
        <f>Program!$B$5</f>
      </c>
      <c r="B11">
        <f>Program!$B$4</f>
      </c>
      <c r="C11" s="176">
        <v>6</v>
      </c>
      <c r="D11" s="178" t="s">
        <v>1579</v>
      </c>
      <c r="E11" s="178" t="s">
        <v>613</v>
      </c>
      <c r="F11" s="176">
        <f t="shared" si="2"/>
        <v>0</v>
      </c>
      <c r="G11" s="176">
        <f t="shared" si="1"/>
        <v>0</v>
      </c>
      <c r="H11" s="179"/>
      <c r="I11" s="180"/>
      <c r="J11" s="179"/>
      <c r="K11" s="180"/>
      <c r="L11" s="179"/>
      <c r="M11" s="179"/>
      <c r="N11" s="180"/>
      <c r="O11" s="180"/>
    </row>
    <row r="12" spans="1:15" ht="15">
      <c r="A12">
        <f>Program!$B$5</f>
      </c>
      <c r="B12">
        <f>Program!$B$4</f>
      </c>
      <c r="C12" s="176">
        <v>7</v>
      </c>
      <c r="D12" s="178" t="s">
        <v>1580</v>
      </c>
      <c r="E12" s="178" t="s">
        <v>614</v>
      </c>
      <c r="F12" s="176">
        <f t="shared" si="2"/>
        <v>0</v>
      </c>
      <c r="G12" s="176">
        <f t="shared" si="1"/>
        <v>0</v>
      </c>
      <c r="H12" s="179"/>
      <c r="I12" s="180"/>
      <c r="J12" s="179"/>
      <c r="K12" s="180"/>
      <c r="L12" s="179"/>
      <c r="M12" s="179"/>
      <c r="N12" s="180"/>
      <c r="O12" s="180"/>
    </row>
    <row r="13" spans="1:15" ht="15">
      <c r="A13">
        <f>Program!$B$5</f>
      </c>
      <c r="B13">
        <f>Program!$B$4</f>
      </c>
      <c r="C13" s="176">
        <v>8</v>
      </c>
      <c r="D13" s="178" t="s">
        <v>1581</v>
      </c>
      <c r="E13" s="178" t="s">
        <v>1582</v>
      </c>
      <c r="F13" s="176">
        <f t="shared" si="2"/>
        <v>0</v>
      </c>
      <c r="G13" s="176">
        <f t="shared" si="1"/>
        <v>0</v>
      </c>
      <c r="H13" s="179"/>
      <c r="I13" s="180"/>
      <c r="J13" s="179"/>
      <c r="K13" s="180"/>
      <c r="L13" s="179"/>
      <c r="M13" s="179"/>
      <c r="N13" s="180"/>
      <c r="O13" s="180"/>
    </row>
    <row r="14" spans="1:15" ht="15">
      <c r="A14">
        <f>Program!$B$5</f>
      </c>
      <c r="B14">
        <f>Program!$B$4</f>
      </c>
      <c r="C14" s="176">
        <v>9</v>
      </c>
      <c r="D14" s="178" t="s">
        <v>1583</v>
      </c>
      <c r="E14" s="178" t="s">
        <v>615</v>
      </c>
      <c r="F14" s="176">
        <f t="shared" si="2"/>
        <v>0</v>
      </c>
      <c r="G14" s="176">
        <f t="shared" si="1"/>
        <v>0</v>
      </c>
      <c r="H14" s="179"/>
      <c r="I14" s="180"/>
      <c r="J14" s="179"/>
      <c r="K14" s="180"/>
      <c r="L14" s="179"/>
      <c r="M14" s="179"/>
      <c r="N14" s="180"/>
      <c r="O14" s="180"/>
    </row>
    <row r="15" spans="1:15" ht="15">
      <c r="A15">
        <f>Program!$B$5</f>
      </c>
      <c r="B15">
        <f>Program!$B$4</f>
      </c>
      <c r="C15" s="176">
        <v>10</v>
      </c>
      <c r="D15" s="178" t="s">
        <v>1584</v>
      </c>
      <c r="E15" s="178" t="s">
        <v>1585</v>
      </c>
      <c r="F15" s="176">
        <f t="shared" si="2"/>
        <v>0</v>
      </c>
      <c r="G15" s="176">
        <f t="shared" si="1"/>
        <v>0</v>
      </c>
      <c r="H15" s="179"/>
      <c r="I15" s="180"/>
      <c r="J15" s="179"/>
      <c r="K15" s="180"/>
      <c r="L15" s="179"/>
      <c r="M15" s="179"/>
      <c r="N15" s="180"/>
      <c r="O15" s="180"/>
    </row>
    <row r="16" spans="1:15" ht="15">
      <c r="A16">
        <f>Program!$B$5</f>
      </c>
      <c r="B16">
        <f>Program!$B$4</f>
      </c>
      <c r="C16" s="176">
        <v>11</v>
      </c>
      <c r="D16" s="178" t="s">
        <v>1586</v>
      </c>
      <c r="E16" s="178" t="s">
        <v>1585</v>
      </c>
      <c r="F16" s="176">
        <f t="shared" si="2"/>
        <v>0</v>
      </c>
      <c r="G16" s="176">
        <f t="shared" si="1"/>
        <v>0</v>
      </c>
      <c r="H16" s="179"/>
      <c r="I16" s="180"/>
      <c r="J16" s="179"/>
      <c r="K16" s="180"/>
      <c r="L16" s="179"/>
      <c r="M16" s="179"/>
      <c r="N16" s="180"/>
      <c r="O16" s="180"/>
    </row>
    <row r="17" spans="1:15" ht="15">
      <c r="A17">
        <f>Program!$B$5</f>
      </c>
      <c r="B17">
        <f>Program!$B$4</f>
      </c>
      <c r="C17" s="176">
        <v>12</v>
      </c>
      <c r="D17" s="178" t="s">
        <v>1587</v>
      </c>
      <c r="E17" s="178" t="s">
        <v>616</v>
      </c>
      <c r="F17" s="176">
        <f t="shared" si="2"/>
        <v>0</v>
      </c>
      <c r="G17" s="176">
        <f t="shared" si="1"/>
        <v>0</v>
      </c>
      <c r="H17" s="179"/>
      <c r="I17" s="180"/>
      <c r="J17" s="179"/>
      <c r="K17" s="180"/>
      <c r="L17" s="179"/>
      <c r="M17" s="179"/>
      <c r="N17" s="180"/>
      <c r="O17" s="180"/>
    </row>
    <row r="18" spans="1:15" ht="15">
      <c r="A18">
        <f>Program!$B$5</f>
      </c>
      <c r="B18">
        <f>Program!$B$4</f>
      </c>
      <c r="C18" s="176">
        <v>13</v>
      </c>
      <c r="D18" s="178" t="s">
        <v>1588</v>
      </c>
      <c r="E18" s="178" t="s">
        <v>617</v>
      </c>
      <c r="F18" s="176">
        <f t="shared" si="2"/>
        <v>0</v>
      </c>
      <c r="G18" s="176">
        <f t="shared" si="1"/>
        <v>0</v>
      </c>
      <c r="H18" s="179"/>
      <c r="I18" s="180"/>
      <c r="J18" s="179"/>
      <c r="K18" s="180"/>
      <c r="L18" s="179"/>
      <c r="M18" s="179"/>
      <c r="N18" s="180"/>
      <c r="O18" s="180"/>
    </row>
    <row r="19" spans="1:15" ht="15">
      <c r="A19">
        <f>Program!$B$5</f>
      </c>
      <c r="B19">
        <f>Program!$B$4</f>
      </c>
      <c r="C19" s="176">
        <v>14</v>
      </c>
      <c r="D19" s="178" t="s">
        <v>1589</v>
      </c>
      <c r="E19" s="178" t="s">
        <v>618</v>
      </c>
      <c r="F19" s="176">
        <f t="shared" si="2"/>
        <v>0</v>
      </c>
      <c r="G19" s="176">
        <f t="shared" si="1"/>
        <v>0</v>
      </c>
      <c r="H19" s="179"/>
      <c r="I19" s="180"/>
      <c r="J19" s="179"/>
      <c r="K19" s="180"/>
      <c r="L19" s="179"/>
      <c r="M19" s="179"/>
      <c r="N19" s="180"/>
      <c r="O19" s="180"/>
    </row>
    <row r="20" spans="1:15" ht="15">
      <c r="A20">
        <f>Program!$B$5</f>
      </c>
      <c r="B20">
        <f>Program!$B$4</f>
      </c>
      <c r="C20" s="176">
        <v>15</v>
      </c>
      <c r="D20" s="178" t="s">
        <v>1590</v>
      </c>
      <c r="E20" s="178" t="s">
        <v>619</v>
      </c>
      <c r="F20" s="176">
        <f t="shared" si="2"/>
        <v>0</v>
      </c>
      <c r="G20" s="176">
        <f t="shared" si="1"/>
        <v>0</v>
      </c>
      <c r="H20" s="179"/>
      <c r="I20" s="180"/>
      <c r="J20" s="179"/>
      <c r="K20" s="180"/>
      <c r="L20" s="179"/>
      <c r="M20" s="179"/>
      <c r="N20" s="180"/>
      <c r="O20" s="180"/>
    </row>
    <row r="21" spans="1:15" ht="15">
      <c r="A21">
        <f>Program!$B$5</f>
      </c>
      <c r="B21">
        <f>Program!$B$4</f>
      </c>
      <c r="C21" s="176">
        <v>16</v>
      </c>
      <c r="D21" s="178" t="s">
        <v>1591</v>
      </c>
      <c r="E21" s="178" t="s">
        <v>620</v>
      </c>
      <c r="F21" s="176">
        <f t="shared" si="2"/>
        <v>0</v>
      </c>
      <c r="G21" s="176">
        <f t="shared" si="1"/>
        <v>0</v>
      </c>
      <c r="H21" s="179"/>
      <c r="I21" s="180"/>
      <c r="J21" s="179"/>
      <c r="K21" s="180"/>
      <c r="L21" s="179"/>
      <c r="M21" s="179"/>
      <c r="N21" s="180"/>
      <c r="O21" s="180"/>
    </row>
    <row r="22" spans="1:15" ht="15">
      <c r="A22">
        <f>Program!$B$5</f>
      </c>
      <c r="B22">
        <f>Program!$B$4</f>
      </c>
      <c r="C22" s="176">
        <v>17</v>
      </c>
      <c r="D22" s="178" t="s">
        <v>1592</v>
      </c>
      <c r="E22" s="178" t="s">
        <v>621</v>
      </c>
      <c r="F22" s="176">
        <f t="shared" si="2"/>
        <v>0</v>
      </c>
      <c r="G22" s="176">
        <f t="shared" si="1"/>
        <v>0</v>
      </c>
      <c r="H22" s="179"/>
      <c r="I22" s="180"/>
      <c r="J22" s="179"/>
      <c r="K22" s="180"/>
      <c r="L22" s="179"/>
      <c r="M22" s="179"/>
      <c r="N22" s="180"/>
      <c r="O22" s="180"/>
    </row>
    <row r="23" spans="1:15" ht="15">
      <c r="A23">
        <f>Program!$B$5</f>
      </c>
      <c r="B23">
        <f>Program!$B$4</f>
      </c>
      <c r="C23" s="176">
        <v>18</v>
      </c>
      <c r="D23" s="178" t="s">
        <v>1593</v>
      </c>
      <c r="E23" s="178" t="s">
        <v>622</v>
      </c>
      <c r="F23" s="176">
        <f t="shared" si="2"/>
        <v>0</v>
      </c>
      <c r="G23" s="176">
        <f t="shared" si="1"/>
        <v>0</v>
      </c>
      <c r="H23" s="179"/>
      <c r="I23" s="180"/>
      <c r="J23" s="179"/>
      <c r="K23" s="180"/>
      <c r="L23" s="179"/>
      <c r="M23" s="179"/>
      <c r="N23" s="180"/>
      <c r="O23" s="180"/>
    </row>
    <row r="24" spans="1:15" ht="15">
      <c r="A24">
        <f>Program!$B$5</f>
      </c>
      <c r="B24">
        <f>Program!$B$4</f>
      </c>
      <c r="C24" s="176">
        <v>19</v>
      </c>
      <c r="D24" s="178" t="s">
        <v>1594</v>
      </c>
      <c r="E24" s="178" t="s">
        <v>623</v>
      </c>
      <c r="F24" s="176">
        <f t="shared" si="2"/>
        <v>0</v>
      </c>
      <c r="G24" s="176">
        <f t="shared" si="1"/>
        <v>0</v>
      </c>
      <c r="H24" s="179"/>
      <c r="I24" s="180"/>
      <c r="J24" s="179"/>
      <c r="K24" s="180"/>
      <c r="L24" s="179"/>
      <c r="M24" s="179"/>
      <c r="N24" s="180"/>
      <c r="O24" s="180"/>
    </row>
    <row r="25" spans="1:15" ht="15">
      <c r="A25">
        <f>Program!$B$5</f>
      </c>
      <c r="B25">
        <f>Program!$B$4</f>
      </c>
      <c r="C25" s="176">
        <v>20</v>
      </c>
      <c r="D25" s="178" t="s">
        <v>1595</v>
      </c>
      <c r="E25" s="178" t="s">
        <v>624</v>
      </c>
      <c r="F25" s="176">
        <f t="shared" si="2"/>
        <v>0</v>
      </c>
      <c r="G25" s="176">
        <f t="shared" si="1"/>
        <v>0</v>
      </c>
      <c r="H25" s="179"/>
      <c r="I25" s="180"/>
      <c r="J25" s="179"/>
      <c r="K25" s="180"/>
      <c r="L25" s="179"/>
      <c r="M25" s="179"/>
      <c r="N25" s="180"/>
      <c r="O25" s="180"/>
    </row>
    <row r="26" spans="1:15" ht="15">
      <c r="A26">
        <f>Program!$B$5</f>
      </c>
      <c r="B26">
        <f>Program!$B$4</f>
      </c>
      <c r="C26" s="176">
        <v>21</v>
      </c>
      <c r="D26" s="178" t="s">
        <v>1596</v>
      </c>
      <c r="E26" s="178" t="s">
        <v>1597</v>
      </c>
      <c r="F26" s="176">
        <f t="shared" si="2"/>
        <v>0</v>
      </c>
      <c r="G26" s="176">
        <f t="shared" si="1"/>
        <v>0</v>
      </c>
      <c r="H26" s="179"/>
      <c r="I26" s="180"/>
      <c r="J26" s="179"/>
      <c r="K26" s="180"/>
      <c r="L26" s="179"/>
      <c r="M26" s="179"/>
      <c r="N26" s="180"/>
      <c r="O26" s="180"/>
    </row>
    <row r="27" spans="1:15" ht="15">
      <c r="A27">
        <f>Program!$B$5</f>
      </c>
      <c r="B27">
        <f>Program!$B$4</f>
      </c>
      <c r="C27" s="176">
        <v>22</v>
      </c>
      <c r="D27" s="178" t="s">
        <v>1598</v>
      </c>
      <c r="E27" s="178" t="s">
        <v>625</v>
      </c>
      <c r="F27" s="176">
        <f t="shared" si="2"/>
        <v>0</v>
      </c>
      <c r="G27" s="176">
        <f t="shared" si="1"/>
        <v>0</v>
      </c>
      <c r="H27" s="179"/>
      <c r="I27" s="180"/>
      <c r="J27" s="179"/>
      <c r="K27" s="180"/>
      <c r="L27" s="179"/>
      <c r="M27" s="179"/>
      <c r="N27" s="180"/>
      <c r="O27" s="180"/>
    </row>
    <row r="28" spans="1:15" ht="15">
      <c r="A28">
        <f>Program!$B$5</f>
      </c>
      <c r="B28">
        <f>Program!$B$4</f>
      </c>
      <c r="C28" s="176">
        <v>23</v>
      </c>
      <c r="D28" s="178" t="s">
        <v>1599</v>
      </c>
      <c r="E28" s="178" t="s">
        <v>626</v>
      </c>
      <c r="F28" s="176">
        <f t="shared" si="2"/>
        <v>0</v>
      </c>
      <c r="G28" s="176">
        <f t="shared" si="1"/>
        <v>0</v>
      </c>
      <c r="H28" s="179"/>
      <c r="I28" s="180"/>
      <c r="J28" s="179"/>
      <c r="K28" s="180"/>
      <c r="L28" s="179"/>
      <c r="M28" s="179"/>
      <c r="N28" s="180"/>
      <c r="O28" s="180"/>
    </row>
    <row r="29" spans="1:15" ht="15">
      <c r="A29">
        <f>Program!$B$5</f>
      </c>
      <c r="B29">
        <f>Program!$B$4</f>
      </c>
      <c r="C29" s="176">
        <v>24</v>
      </c>
      <c r="D29" s="178" t="s">
        <v>1600</v>
      </c>
      <c r="E29" s="178" t="s">
        <v>627</v>
      </c>
      <c r="F29" s="176">
        <f t="shared" si="2"/>
        <v>0</v>
      </c>
      <c r="G29" s="176">
        <f t="shared" si="1"/>
        <v>0</v>
      </c>
      <c r="H29" s="179"/>
      <c r="I29" s="180"/>
      <c r="J29" s="179"/>
      <c r="K29" s="180"/>
      <c r="L29" s="179"/>
      <c r="M29" s="179"/>
      <c r="N29" s="180"/>
      <c r="O29" s="180"/>
    </row>
    <row r="30" spans="1:15" ht="15">
      <c r="A30">
        <f>Program!$B$5</f>
      </c>
      <c r="B30">
        <f>Program!$B$4</f>
      </c>
      <c r="C30" s="176">
        <v>25</v>
      </c>
      <c r="D30" s="178" t="s">
        <v>1601</v>
      </c>
      <c r="E30" s="178" t="s">
        <v>628</v>
      </c>
      <c r="F30" s="176">
        <f t="shared" si="2"/>
        <v>0</v>
      </c>
      <c r="G30" s="176">
        <f t="shared" si="1"/>
        <v>0</v>
      </c>
      <c r="H30" s="179"/>
      <c r="I30" s="180"/>
      <c r="J30" s="179"/>
      <c r="K30" s="180"/>
      <c r="L30" s="179"/>
      <c r="M30" s="179"/>
      <c r="N30" s="180"/>
      <c r="O30" s="180"/>
    </row>
    <row r="31" spans="1:15" ht="15">
      <c r="A31">
        <f>Program!$B$5</f>
      </c>
      <c r="B31">
        <f>Program!$B$4</f>
      </c>
      <c r="C31" s="176">
        <v>26</v>
      </c>
      <c r="D31" s="178" t="s">
        <v>1602</v>
      </c>
      <c r="E31" s="178" t="s">
        <v>629</v>
      </c>
      <c r="F31" s="176">
        <f t="shared" si="2"/>
        <v>0</v>
      </c>
      <c r="G31" s="176">
        <f t="shared" si="1"/>
        <v>0</v>
      </c>
      <c r="H31" s="179"/>
      <c r="I31" s="180"/>
      <c r="J31" s="179"/>
      <c r="K31" s="180"/>
      <c r="L31" s="179"/>
      <c r="M31" s="179"/>
      <c r="N31" s="180"/>
      <c r="O31" s="180"/>
    </row>
    <row r="32" spans="1:15" ht="15">
      <c r="A32">
        <f>Program!$B$5</f>
      </c>
      <c r="B32">
        <f>Program!$B$4</f>
      </c>
      <c r="C32" s="176">
        <v>27</v>
      </c>
      <c r="D32" s="178" t="s">
        <v>1603</v>
      </c>
      <c r="E32" s="178" t="s">
        <v>630</v>
      </c>
      <c r="F32" s="176">
        <f t="shared" si="2"/>
        <v>0</v>
      </c>
      <c r="G32" s="176">
        <f t="shared" si="1"/>
        <v>0</v>
      </c>
      <c r="H32" s="179"/>
      <c r="I32" s="180"/>
      <c r="J32" s="179"/>
      <c r="K32" s="180"/>
      <c r="L32" s="179"/>
      <c r="M32" s="179"/>
      <c r="N32" s="180"/>
      <c r="O32" s="180"/>
    </row>
    <row r="33" spans="1:15" ht="15">
      <c r="A33">
        <f>Program!$B$5</f>
      </c>
      <c r="B33">
        <f>Program!$B$4</f>
      </c>
      <c r="C33" s="176">
        <v>28</v>
      </c>
      <c r="D33" s="178" t="s">
        <v>1604</v>
      </c>
      <c r="E33" s="178" t="s">
        <v>631</v>
      </c>
      <c r="F33" s="176">
        <f t="shared" si="2"/>
        <v>0</v>
      </c>
      <c r="G33" s="176">
        <f t="shared" si="1"/>
        <v>0</v>
      </c>
      <c r="H33" s="179"/>
      <c r="I33" s="180"/>
      <c r="J33" s="179"/>
      <c r="K33" s="180"/>
      <c r="L33" s="179"/>
      <c r="M33" s="179"/>
      <c r="N33" s="180"/>
      <c r="O33" s="180"/>
    </row>
    <row r="34" spans="1:15" ht="15">
      <c r="A34">
        <f>Program!$B$5</f>
      </c>
      <c r="B34">
        <f>Program!$B$4</f>
      </c>
      <c r="C34" s="176">
        <v>29</v>
      </c>
      <c r="D34" s="178" t="s">
        <v>1605</v>
      </c>
      <c r="E34" s="178" t="s">
        <v>632</v>
      </c>
      <c r="F34" s="176">
        <f t="shared" si="2"/>
        <v>0</v>
      </c>
      <c r="G34" s="176">
        <f t="shared" si="1"/>
        <v>0</v>
      </c>
      <c r="H34" s="179"/>
      <c r="I34" s="180"/>
      <c r="J34" s="179"/>
      <c r="K34" s="180"/>
      <c r="L34" s="179"/>
      <c r="M34" s="179"/>
      <c r="N34" s="180"/>
      <c r="O34" s="180"/>
    </row>
    <row r="35" spans="1:15" ht="15">
      <c r="A35">
        <f>Program!$B$5</f>
      </c>
      <c r="B35">
        <f>Program!$B$4</f>
      </c>
      <c r="C35" s="176">
        <v>30</v>
      </c>
      <c r="D35" s="178" t="s">
        <v>1606</v>
      </c>
      <c r="E35" s="178" t="s">
        <v>633</v>
      </c>
      <c r="F35" s="176">
        <f t="shared" si="2"/>
        <v>0</v>
      </c>
      <c r="G35" s="176">
        <f t="shared" si="1"/>
        <v>0</v>
      </c>
      <c r="H35" s="179"/>
      <c r="I35" s="180"/>
      <c r="J35" s="179"/>
      <c r="K35" s="180"/>
      <c r="L35" s="179"/>
      <c r="M35" s="179"/>
      <c r="N35" s="180"/>
      <c r="O35" s="180"/>
    </row>
    <row r="36" spans="1:15" ht="15">
      <c r="A36">
        <f>Program!$B$5</f>
      </c>
      <c r="B36">
        <f>Program!$B$4</f>
      </c>
      <c r="C36" s="176">
        <v>31</v>
      </c>
      <c r="D36" s="178" t="s">
        <v>1607</v>
      </c>
      <c r="E36" s="178" t="s">
        <v>634</v>
      </c>
      <c r="F36" s="176">
        <f t="shared" si="2"/>
        <v>0</v>
      </c>
      <c r="G36" s="176">
        <f t="shared" si="1"/>
        <v>0</v>
      </c>
      <c r="H36" s="179"/>
      <c r="I36" s="180"/>
      <c r="J36" s="179"/>
      <c r="K36" s="180"/>
      <c r="L36" s="179"/>
      <c r="M36" s="179"/>
      <c r="N36" s="180"/>
      <c r="O36" s="180"/>
    </row>
    <row r="37" spans="1:15" ht="15">
      <c r="A37">
        <f>Program!$B$5</f>
      </c>
      <c r="B37">
        <f>Program!$B$4</f>
      </c>
      <c r="C37" s="176">
        <v>32</v>
      </c>
      <c r="D37" s="178" t="s">
        <v>1608</v>
      </c>
      <c r="E37" s="178" t="s">
        <v>635</v>
      </c>
      <c r="F37" s="176">
        <f t="shared" si="2"/>
        <v>0</v>
      </c>
      <c r="G37" s="176">
        <f t="shared" si="1"/>
        <v>0</v>
      </c>
      <c r="H37" s="179"/>
      <c r="I37" s="180"/>
      <c r="J37" s="179"/>
      <c r="K37" s="180"/>
      <c r="L37" s="179"/>
      <c r="M37" s="179"/>
      <c r="N37" s="180"/>
      <c r="O37" s="180"/>
    </row>
    <row r="38" spans="1:15" ht="15">
      <c r="A38">
        <f>Program!$B$5</f>
      </c>
      <c r="B38">
        <f>Program!$B$4</f>
      </c>
      <c r="C38" s="176">
        <v>33</v>
      </c>
      <c r="D38" s="178" t="s">
        <v>1609</v>
      </c>
      <c r="E38" s="178" t="s">
        <v>636</v>
      </c>
      <c r="F38" s="176">
        <f t="shared" si="2"/>
        <v>0</v>
      </c>
      <c r="G38" s="176">
        <f t="shared" si="1"/>
        <v>0</v>
      </c>
      <c r="H38" s="179"/>
      <c r="I38" s="180"/>
      <c r="J38" s="179"/>
      <c r="K38" s="180"/>
      <c r="L38" s="179"/>
      <c r="M38" s="179"/>
      <c r="N38" s="180"/>
      <c r="O38" s="180"/>
    </row>
    <row r="39" spans="1:15" ht="15">
      <c r="A39">
        <f>Program!$B$5</f>
      </c>
      <c r="B39">
        <f>Program!$B$4</f>
      </c>
      <c r="C39" s="176">
        <v>34</v>
      </c>
      <c r="D39" s="178" t="s">
        <v>1610</v>
      </c>
      <c r="E39" s="178" t="s">
        <v>637</v>
      </c>
      <c r="F39" s="176">
        <f t="shared" si="2"/>
        <v>0</v>
      </c>
      <c r="G39" s="176">
        <f t="shared" si="1"/>
        <v>0</v>
      </c>
      <c r="H39" s="179"/>
      <c r="I39" s="180"/>
      <c r="J39" s="179"/>
      <c r="K39" s="180"/>
      <c r="L39" s="179"/>
      <c r="M39" s="179"/>
      <c r="N39" s="180"/>
      <c r="O39" s="180"/>
    </row>
    <row r="40" spans="1:15" ht="15">
      <c r="A40">
        <f>Program!$B$5</f>
      </c>
      <c r="B40">
        <f>Program!$B$4</f>
      </c>
      <c r="C40" s="176">
        <v>35</v>
      </c>
      <c r="D40" s="178" t="s">
        <v>1611</v>
      </c>
      <c r="E40" s="178" t="s">
        <v>638</v>
      </c>
      <c r="F40" s="176">
        <f t="shared" si="2"/>
        <v>0</v>
      </c>
      <c r="G40" s="176">
        <f t="shared" si="1"/>
        <v>0</v>
      </c>
      <c r="H40" s="179"/>
      <c r="I40" s="180"/>
      <c r="J40" s="179"/>
      <c r="K40" s="180"/>
      <c r="L40" s="179"/>
      <c r="M40" s="179"/>
      <c r="N40" s="180"/>
      <c r="O40" s="180"/>
    </row>
    <row r="41" spans="1:15" ht="15">
      <c r="A41">
        <f>Program!$B$5</f>
      </c>
      <c r="B41">
        <f>Program!$B$4</f>
      </c>
      <c r="C41" s="176">
        <v>36</v>
      </c>
      <c r="D41" s="178" t="s">
        <v>1612</v>
      </c>
      <c r="E41" s="178" t="s">
        <v>639</v>
      </c>
      <c r="F41" s="176">
        <f t="shared" si="2"/>
        <v>0</v>
      </c>
      <c r="G41" s="176">
        <f t="shared" si="1"/>
        <v>0</v>
      </c>
      <c r="H41" s="179"/>
      <c r="I41" s="180"/>
      <c r="J41" s="179"/>
      <c r="K41" s="180"/>
      <c r="L41" s="179"/>
      <c r="M41" s="179"/>
      <c r="N41" s="180"/>
      <c r="O41" s="180"/>
    </row>
    <row r="42" spans="1:15" ht="15">
      <c r="A42">
        <f>Program!$B$5</f>
      </c>
      <c r="B42">
        <f>Program!$B$4</f>
      </c>
      <c r="C42" s="176">
        <v>37</v>
      </c>
      <c r="D42" s="178" t="s">
        <v>1613</v>
      </c>
      <c r="E42" s="178" t="s">
        <v>640</v>
      </c>
      <c r="F42" s="176">
        <f t="shared" si="2"/>
        <v>0</v>
      </c>
      <c r="G42" s="176">
        <f t="shared" si="1"/>
        <v>0</v>
      </c>
      <c r="H42" s="179"/>
      <c r="I42" s="180"/>
      <c r="J42" s="179"/>
      <c r="K42" s="180"/>
      <c r="L42" s="179"/>
      <c r="M42" s="179"/>
      <c r="N42" s="180"/>
      <c r="O42" s="180"/>
    </row>
    <row r="43" spans="1:15" ht="15">
      <c r="A43">
        <f>Program!$B$5</f>
      </c>
      <c r="B43">
        <f>Program!$B$4</f>
      </c>
      <c r="C43" s="176">
        <v>38</v>
      </c>
      <c r="D43" s="178" t="s">
        <v>1614</v>
      </c>
      <c r="E43" s="178" t="s">
        <v>641</v>
      </c>
      <c r="F43" s="176">
        <f t="shared" si="2"/>
        <v>0</v>
      </c>
      <c r="G43" s="176">
        <f t="shared" si="1"/>
        <v>0</v>
      </c>
      <c r="H43" s="179"/>
      <c r="I43" s="180"/>
      <c r="J43" s="179"/>
      <c r="K43" s="180"/>
      <c r="L43" s="179"/>
      <c r="M43" s="179"/>
      <c r="N43" s="180"/>
      <c r="O43" s="180"/>
    </row>
    <row r="44" spans="1:15" ht="15">
      <c r="A44">
        <f>Program!$B$5</f>
      </c>
      <c r="B44">
        <f>Program!$B$4</f>
      </c>
      <c r="C44" s="176">
        <v>39</v>
      </c>
      <c r="D44" s="178" t="s">
        <v>1615</v>
      </c>
      <c r="E44" s="178" t="s">
        <v>1616</v>
      </c>
      <c r="F44" s="176">
        <f t="shared" si="2"/>
        <v>0</v>
      </c>
      <c r="G44" s="176">
        <f t="shared" si="1"/>
        <v>0</v>
      </c>
      <c r="H44" s="179"/>
      <c r="I44" s="180"/>
      <c r="J44" s="179"/>
      <c r="K44" s="180"/>
      <c r="L44" s="179"/>
      <c r="M44" s="179"/>
      <c r="N44" s="180"/>
      <c r="O44" s="180"/>
    </row>
    <row r="45" spans="1:15" ht="15">
      <c r="A45">
        <f>Program!$B$5</f>
      </c>
      <c r="B45">
        <f>Program!$B$4</f>
      </c>
      <c r="C45" s="176">
        <v>40</v>
      </c>
      <c r="D45" s="178" t="s">
        <v>1617</v>
      </c>
      <c r="E45" s="178" t="s">
        <v>642</v>
      </c>
      <c r="F45" s="176">
        <f t="shared" si="2"/>
        <v>0</v>
      </c>
      <c r="G45" s="176">
        <f t="shared" si="1"/>
        <v>0</v>
      </c>
      <c r="H45" s="179"/>
      <c r="I45" s="180"/>
      <c r="J45" s="179"/>
      <c r="K45" s="180"/>
      <c r="L45" s="179"/>
      <c r="M45" s="179"/>
      <c r="N45" s="180"/>
      <c r="O45" s="180"/>
    </row>
    <row r="46" spans="1:15" ht="15">
      <c r="A46">
        <f>Program!$B$5</f>
      </c>
      <c r="B46">
        <f>Program!$B$4</f>
      </c>
      <c r="C46" s="176">
        <v>41</v>
      </c>
      <c r="D46" s="178" t="s">
        <v>1618</v>
      </c>
      <c r="E46" s="178" t="s">
        <v>1619</v>
      </c>
      <c r="F46" s="176">
        <f t="shared" si="2"/>
        <v>0</v>
      </c>
      <c r="G46" s="176">
        <f t="shared" si="1"/>
        <v>0</v>
      </c>
      <c r="H46" s="179"/>
      <c r="I46" s="180"/>
      <c r="J46" s="179"/>
      <c r="K46" s="180"/>
      <c r="L46" s="179"/>
      <c r="M46" s="179"/>
      <c r="N46" s="180"/>
      <c r="O46" s="180"/>
    </row>
    <row r="47" spans="1:15" ht="15">
      <c r="A47">
        <f>Program!$B$5</f>
      </c>
      <c r="B47">
        <f>Program!$B$4</f>
      </c>
      <c r="C47" s="176">
        <v>42</v>
      </c>
      <c r="D47" s="178" t="s">
        <v>1620</v>
      </c>
      <c r="E47" s="178" t="s">
        <v>643</v>
      </c>
      <c r="F47" s="176">
        <f t="shared" si="2"/>
        <v>0</v>
      </c>
      <c r="G47" s="176">
        <f t="shared" si="1"/>
        <v>0</v>
      </c>
      <c r="H47" s="179"/>
      <c r="I47" s="180"/>
      <c r="J47" s="179"/>
      <c r="K47" s="180"/>
      <c r="L47" s="179"/>
      <c r="M47" s="179"/>
      <c r="N47" s="180"/>
      <c r="O47" s="180"/>
    </row>
    <row r="48" spans="1:15" ht="15">
      <c r="A48">
        <f>Program!$B$5</f>
      </c>
      <c r="B48">
        <f>Program!$B$4</f>
      </c>
      <c r="C48" s="176">
        <v>43</v>
      </c>
      <c r="D48" s="178" t="s">
        <v>1621</v>
      </c>
      <c r="E48" s="178" t="s">
        <v>644</v>
      </c>
      <c r="F48" s="176">
        <f t="shared" si="2"/>
        <v>0</v>
      </c>
      <c r="G48" s="176">
        <f t="shared" si="1"/>
        <v>0</v>
      </c>
      <c r="H48" s="179"/>
      <c r="I48" s="180"/>
      <c r="J48" s="179"/>
      <c r="K48" s="180"/>
      <c r="L48" s="179"/>
      <c r="M48" s="179"/>
      <c r="N48" s="180"/>
      <c r="O48" s="180"/>
    </row>
    <row r="49" spans="1:15" ht="15">
      <c r="A49">
        <f>Program!$B$5</f>
      </c>
      <c r="B49">
        <f>Program!$B$4</f>
      </c>
      <c r="C49" s="176">
        <v>44</v>
      </c>
      <c r="D49" s="178" t="s">
        <v>1622</v>
      </c>
      <c r="E49" s="178" t="s">
        <v>1623</v>
      </c>
      <c r="F49" s="176">
        <f t="shared" si="2"/>
        <v>0</v>
      </c>
      <c r="G49" s="176">
        <f t="shared" si="1"/>
        <v>0</v>
      </c>
      <c r="H49" s="179"/>
      <c r="I49" s="180"/>
      <c r="J49" s="179"/>
      <c r="K49" s="180"/>
      <c r="L49" s="179"/>
      <c r="M49" s="179"/>
      <c r="N49" s="180"/>
      <c r="O49" s="180"/>
    </row>
    <row r="50" spans="1:15" ht="15">
      <c r="A50">
        <f>Program!$B$5</f>
      </c>
      <c r="B50">
        <f>Program!$B$4</f>
      </c>
      <c r="C50" s="176">
        <v>45</v>
      </c>
      <c r="D50" s="178" t="s">
        <v>1624</v>
      </c>
      <c r="E50" s="178" t="s">
        <v>645</v>
      </c>
      <c r="F50" s="176">
        <f t="shared" si="2"/>
        <v>0</v>
      </c>
      <c r="G50" s="176">
        <f t="shared" si="1"/>
        <v>0</v>
      </c>
      <c r="H50" s="179"/>
      <c r="I50" s="180"/>
      <c r="J50" s="179"/>
      <c r="K50" s="180"/>
      <c r="L50" s="179"/>
      <c r="M50" s="179"/>
      <c r="N50" s="180"/>
      <c r="O50" s="180"/>
    </row>
    <row r="51" spans="1:15" ht="15">
      <c r="A51">
        <f>Program!$B$5</f>
      </c>
      <c r="B51">
        <f>Program!$B$4</f>
      </c>
      <c r="C51" s="176">
        <v>46</v>
      </c>
      <c r="D51" s="178" t="s">
        <v>1625</v>
      </c>
      <c r="E51" s="178" t="s">
        <v>646</v>
      </c>
      <c r="F51" s="176">
        <f t="shared" si="2"/>
        <v>0</v>
      </c>
      <c r="G51" s="176">
        <f t="shared" si="1"/>
        <v>0</v>
      </c>
      <c r="H51" s="179"/>
      <c r="I51" s="180"/>
      <c r="J51" s="179"/>
      <c r="K51" s="180"/>
      <c r="L51" s="179"/>
      <c r="M51" s="179"/>
      <c r="N51" s="180"/>
      <c r="O51" s="180"/>
    </row>
    <row r="52" spans="1:15" ht="15">
      <c r="A52">
        <f>Program!$B$5</f>
      </c>
      <c r="B52">
        <f>Program!$B$4</f>
      </c>
      <c r="C52" s="176">
        <v>47</v>
      </c>
      <c r="D52" s="178" t="s">
        <v>1626</v>
      </c>
      <c r="E52" s="178" t="s">
        <v>1627</v>
      </c>
      <c r="F52" s="176">
        <f t="shared" si="2"/>
        <v>0</v>
      </c>
      <c r="G52" s="176">
        <f t="shared" si="1"/>
        <v>0</v>
      </c>
      <c r="H52" s="179"/>
      <c r="I52" s="180"/>
      <c r="J52" s="179"/>
      <c r="K52" s="180"/>
      <c r="L52" s="179"/>
      <c r="M52" s="179"/>
      <c r="N52" s="180"/>
      <c r="O52" s="180"/>
    </row>
    <row r="53" spans="1:15" ht="15">
      <c r="A53">
        <f>Program!$B$5</f>
      </c>
      <c r="B53">
        <f>Program!$B$4</f>
      </c>
      <c r="C53" s="176">
        <v>48</v>
      </c>
      <c r="D53" s="178" t="s">
        <v>1628</v>
      </c>
      <c r="E53" s="178" t="s">
        <v>1629</v>
      </c>
      <c r="F53" s="176">
        <f t="shared" si="2"/>
        <v>0</v>
      </c>
      <c r="G53" s="176">
        <f t="shared" si="1"/>
        <v>0</v>
      </c>
      <c r="H53" s="179"/>
      <c r="I53" s="180"/>
      <c r="J53" s="179"/>
      <c r="K53" s="180"/>
      <c r="L53" s="179"/>
      <c r="M53" s="179"/>
      <c r="N53" s="180"/>
      <c r="O53" s="180"/>
    </row>
    <row r="54" spans="1:15" ht="15">
      <c r="A54">
        <f>Program!$B$5</f>
      </c>
      <c r="B54">
        <f>Program!$B$4</f>
      </c>
      <c r="C54" s="176">
        <v>49</v>
      </c>
      <c r="D54" s="178" t="s">
        <v>1630</v>
      </c>
      <c r="E54" s="178" t="s">
        <v>647</v>
      </c>
      <c r="F54" s="176">
        <f t="shared" si="2"/>
        <v>0</v>
      </c>
      <c r="G54" s="176">
        <f t="shared" si="1"/>
        <v>0</v>
      </c>
      <c r="H54" s="179"/>
      <c r="I54" s="180"/>
      <c r="J54" s="179"/>
      <c r="K54" s="180"/>
      <c r="L54" s="179"/>
      <c r="M54" s="179"/>
      <c r="N54" s="180"/>
      <c r="O54" s="180"/>
    </row>
    <row r="55" spans="1:15" ht="15">
      <c r="A55">
        <f>Program!$B$5</f>
      </c>
      <c r="B55">
        <f>Program!$B$4</f>
      </c>
      <c r="C55" s="176">
        <v>50</v>
      </c>
      <c r="D55" s="178" t="s">
        <v>1631</v>
      </c>
      <c r="E55" s="178" t="s">
        <v>648</v>
      </c>
      <c r="F55" s="176">
        <f t="shared" si="2"/>
        <v>0</v>
      </c>
      <c r="G55" s="176">
        <f t="shared" si="1"/>
        <v>0</v>
      </c>
      <c r="H55" s="179"/>
      <c r="I55" s="180"/>
      <c r="J55" s="179"/>
      <c r="K55" s="180"/>
      <c r="L55" s="179"/>
      <c r="M55" s="179"/>
      <c r="N55" s="180"/>
      <c r="O55" s="180"/>
    </row>
    <row r="56" spans="1:15" ht="15">
      <c r="A56">
        <f>Program!$B$5</f>
      </c>
      <c r="B56">
        <f>Program!$B$4</f>
      </c>
      <c r="C56" s="176">
        <v>51</v>
      </c>
      <c r="D56" s="178" t="s">
        <v>1632</v>
      </c>
      <c r="E56" s="178" t="s">
        <v>649</v>
      </c>
      <c r="F56" s="176">
        <f t="shared" si="2"/>
        <v>0</v>
      </c>
      <c r="G56" s="176">
        <f t="shared" si="1"/>
        <v>0</v>
      </c>
      <c r="H56" s="179"/>
      <c r="I56" s="180"/>
      <c r="J56" s="179"/>
      <c r="K56" s="180"/>
      <c r="L56" s="179"/>
      <c r="M56" s="179"/>
      <c r="N56" s="180"/>
      <c r="O56" s="180"/>
    </row>
    <row r="57" spans="1:15" ht="15">
      <c r="A57">
        <f>Program!$B$5</f>
      </c>
      <c r="B57">
        <f>Program!$B$4</f>
      </c>
      <c r="C57" s="176">
        <v>52</v>
      </c>
      <c r="D57" s="178" t="s">
        <v>1633</v>
      </c>
      <c r="E57" s="178" t="s">
        <v>650</v>
      </c>
      <c r="F57" s="176">
        <f t="shared" si="2"/>
        <v>0</v>
      </c>
      <c r="G57" s="176">
        <f t="shared" si="1"/>
        <v>0</v>
      </c>
      <c r="H57" s="179"/>
      <c r="I57" s="180"/>
      <c r="J57" s="179"/>
      <c r="K57" s="180"/>
      <c r="L57" s="179"/>
      <c r="M57" s="179"/>
      <c r="N57" s="180"/>
      <c r="O57" s="180"/>
    </row>
    <row r="58" spans="1:15" ht="15">
      <c r="A58">
        <f>Program!$B$5</f>
      </c>
      <c r="B58">
        <f>Program!$B$4</f>
      </c>
      <c r="C58" s="176">
        <v>53</v>
      </c>
      <c r="D58" s="178" t="s">
        <v>1634</v>
      </c>
      <c r="E58" s="178" t="s">
        <v>1635</v>
      </c>
      <c r="F58" s="176">
        <f t="shared" si="2"/>
        <v>0</v>
      </c>
      <c r="G58" s="176">
        <f t="shared" si="1"/>
        <v>0</v>
      </c>
      <c r="H58" s="179"/>
      <c r="I58" s="180"/>
      <c r="J58" s="179"/>
      <c r="K58" s="180"/>
      <c r="L58" s="179"/>
      <c r="M58" s="179"/>
      <c r="N58" s="180"/>
      <c r="O58" s="180"/>
    </row>
    <row r="59" spans="1:15" ht="15">
      <c r="A59">
        <f>Program!$B$5</f>
      </c>
      <c r="B59">
        <f>Program!$B$4</f>
      </c>
      <c r="C59" s="176">
        <v>54</v>
      </c>
      <c r="D59" s="178" t="s">
        <v>1636</v>
      </c>
      <c r="E59" s="178" t="s">
        <v>651</v>
      </c>
      <c r="F59" s="176">
        <f t="shared" si="2"/>
        <v>0</v>
      </c>
      <c r="G59" s="176">
        <f t="shared" si="1"/>
        <v>0</v>
      </c>
      <c r="H59" s="179"/>
      <c r="I59" s="180"/>
      <c r="J59" s="179"/>
      <c r="K59" s="180"/>
      <c r="L59" s="179"/>
      <c r="M59" s="179"/>
      <c r="N59" s="180"/>
      <c r="O59" s="180"/>
    </row>
    <row r="60" spans="1:15" ht="15">
      <c r="A60">
        <f>Program!$B$5</f>
      </c>
      <c r="B60">
        <f>Program!$B$4</f>
      </c>
      <c r="C60" s="176">
        <v>55</v>
      </c>
      <c r="D60" s="178" t="s">
        <v>1637</v>
      </c>
      <c r="E60" s="178" t="s">
        <v>652</v>
      </c>
      <c r="F60" s="176">
        <f t="shared" si="2"/>
        <v>0</v>
      </c>
      <c r="G60" s="176">
        <f t="shared" si="1"/>
        <v>0</v>
      </c>
      <c r="H60" s="179"/>
      <c r="I60" s="180"/>
      <c r="J60" s="179"/>
      <c r="K60" s="180"/>
      <c r="L60" s="179"/>
      <c r="M60" s="179"/>
      <c r="N60" s="180"/>
      <c r="O60" s="180"/>
    </row>
    <row r="61" spans="1:15" ht="15">
      <c r="A61">
        <f>Program!$B$5</f>
      </c>
      <c r="B61">
        <f>Program!$B$4</f>
      </c>
      <c r="C61" s="176">
        <v>56</v>
      </c>
      <c r="D61" s="178" t="s">
        <v>1638</v>
      </c>
      <c r="E61" s="178" t="s">
        <v>653</v>
      </c>
      <c r="F61" s="176">
        <f t="shared" si="2"/>
        <v>0</v>
      </c>
      <c r="G61" s="176">
        <f t="shared" si="1"/>
        <v>0</v>
      </c>
      <c r="H61" s="179"/>
      <c r="I61" s="180"/>
      <c r="J61" s="179"/>
      <c r="K61" s="180"/>
      <c r="L61" s="179"/>
      <c r="M61" s="179"/>
      <c r="N61" s="180"/>
      <c r="O61" s="180"/>
    </row>
    <row r="62" spans="1:15" ht="15">
      <c r="A62">
        <f>Program!$B$5</f>
      </c>
      <c r="B62">
        <f>Program!$B$4</f>
      </c>
      <c r="C62" s="176">
        <v>57</v>
      </c>
      <c r="D62" s="178" t="s">
        <v>1639</v>
      </c>
      <c r="E62" s="178" t="s">
        <v>654</v>
      </c>
      <c r="F62" s="176">
        <f t="shared" si="2"/>
        <v>0</v>
      </c>
      <c r="G62" s="176">
        <f t="shared" si="1"/>
        <v>0</v>
      </c>
      <c r="H62" s="179"/>
      <c r="I62" s="180"/>
      <c r="J62" s="179"/>
      <c r="K62" s="180"/>
      <c r="L62" s="179"/>
      <c r="M62" s="179"/>
      <c r="N62" s="180"/>
      <c r="O62" s="180"/>
    </row>
    <row r="63" spans="1:15" ht="15">
      <c r="A63">
        <f>Program!$B$5</f>
      </c>
      <c r="B63">
        <f>Program!$B$4</f>
      </c>
      <c r="C63" s="176">
        <v>58</v>
      </c>
      <c r="D63" s="178" t="s">
        <v>1640</v>
      </c>
      <c r="E63" s="178" t="s">
        <v>655</v>
      </c>
      <c r="F63" s="176">
        <f t="shared" si="2"/>
        <v>0</v>
      </c>
      <c r="G63" s="176">
        <f t="shared" si="1"/>
        <v>0</v>
      </c>
      <c r="H63" s="179"/>
      <c r="I63" s="180"/>
      <c r="J63" s="179"/>
      <c r="K63" s="180"/>
      <c r="L63" s="179"/>
      <c r="M63" s="179"/>
      <c r="N63" s="180"/>
      <c r="O63" s="180"/>
    </row>
    <row r="64" spans="1:15" ht="15">
      <c r="A64">
        <f>Program!$B$5</f>
      </c>
      <c r="B64">
        <f>Program!$B$4</f>
      </c>
      <c r="C64" s="176">
        <v>59</v>
      </c>
      <c r="D64" s="178" t="s">
        <v>1641</v>
      </c>
      <c r="E64" s="178" t="s">
        <v>656</v>
      </c>
      <c r="F64" s="176">
        <f t="shared" si="2"/>
        <v>0</v>
      </c>
      <c r="G64" s="176">
        <f t="shared" si="1"/>
        <v>0</v>
      </c>
      <c r="H64" s="179"/>
      <c r="I64" s="180"/>
      <c r="J64" s="179"/>
      <c r="K64" s="180"/>
      <c r="L64" s="179"/>
      <c r="M64" s="179"/>
      <c r="N64" s="180"/>
      <c r="O64" s="180"/>
    </row>
    <row r="65" spans="1:15" ht="15">
      <c r="A65">
        <f>Program!$B$5</f>
      </c>
      <c r="B65">
        <f>Program!$B$4</f>
      </c>
      <c r="C65" s="176">
        <v>60</v>
      </c>
      <c r="D65" s="178" t="s">
        <v>1642</v>
      </c>
      <c r="E65" s="178" t="s">
        <v>657</v>
      </c>
      <c r="F65" s="176">
        <f t="shared" si="2"/>
        <v>0</v>
      </c>
      <c r="G65" s="176">
        <f t="shared" si="1"/>
        <v>0</v>
      </c>
      <c r="H65" s="179"/>
      <c r="I65" s="180"/>
      <c r="J65" s="179"/>
      <c r="K65" s="180"/>
      <c r="L65" s="179"/>
      <c r="M65" s="179"/>
      <c r="N65" s="180"/>
      <c r="O65" s="180"/>
    </row>
    <row r="66" spans="1:15" ht="15">
      <c r="A66">
        <f>Program!$B$5</f>
      </c>
      <c r="B66">
        <f>Program!$B$4</f>
      </c>
      <c r="C66" s="176">
        <v>61</v>
      </c>
      <c r="D66" s="178" t="s">
        <v>1643</v>
      </c>
      <c r="E66" s="178" t="s">
        <v>658</v>
      </c>
      <c r="F66" s="176">
        <f t="shared" si="2"/>
        <v>0</v>
      </c>
      <c r="G66" s="176">
        <f t="shared" si="1"/>
        <v>0</v>
      </c>
      <c r="H66" s="179"/>
      <c r="I66" s="180"/>
      <c r="J66" s="179"/>
      <c r="K66" s="180"/>
      <c r="L66" s="179"/>
      <c r="M66" s="179"/>
      <c r="N66" s="180"/>
      <c r="O66" s="180"/>
    </row>
    <row r="67" spans="1:15" ht="15">
      <c r="A67">
        <f>Program!$B$5</f>
      </c>
      <c r="B67">
        <f>Program!$B$4</f>
      </c>
      <c r="C67" s="176">
        <v>62</v>
      </c>
      <c r="D67" s="178" t="s">
        <v>1644</v>
      </c>
      <c r="E67" s="178" t="s">
        <v>659</v>
      </c>
      <c r="F67" s="176">
        <f t="shared" si="2"/>
        <v>0</v>
      </c>
      <c r="G67" s="176">
        <f t="shared" si="1"/>
        <v>0</v>
      </c>
      <c r="H67" s="179"/>
      <c r="I67" s="180"/>
      <c r="J67" s="179"/>
      <c r="K67" s="180"/>
      <c r="L67" s="179"/>
      <c r="M67" s="179"/>
      <c r="N67" s="180"/>
      <c r="O67" s="180"/>
    </row>
    <row r="68" spans="1:15" ht="15">
      <c r="A68">
        <f>Program!$B$5</f>
      </c>
      <c r="B68">
        <f>Program!$B$4</f>
      </c>
      <c r="C68" s="176">
        <v>63</v>
      </c>
      <c r="D68" s="178" t="s">
        <v>1645</v>
      </c>
      <c r="E68" s="178" t="s">
        <v>660</v>
      </c>
      <c r="F68" s="176">
        <f t="shared" si="2"/>
        <v>0</v>
      </c>
      <c r="G68" s="176">
        <f t="shared" si="1"/>
        <v>0</v>
      </c>
      <c r="H68" s="179"/>
      <c r="I68" s="180"/>
      <c r="J68" s="179"/>
      <c r="K68" s="180"/>
      <c r="L68" s="179"/>
      <c r="M68" s="179"/>
      <c r="N68" s="180"/>
      <c r="O68" s="180"/>
    </row>
    <row r="69" spans="1:15" ht="15">
      <c r="A69">
        <f>Program!$B$5</f>
      </c>
      <c r="B69">
        <f>Program!$B$4</f>
      </c>
      <c r="C69" s="176">
        <v>64</v>
      </c>
      <c r="D69" s="178" t="s">
        <v>1646</v>
      </c>
      <c r="E69" s="178" t="s">
        <v>1647</v>
      </c>
      <c r="F69" s="176">
        <f t="shared" si="2"/>
        <v>0</v>
      </c>
      <c r="G69" s="176">
        <f t="shared" si="1"/>
        <v>0</v>
      </c>
      <c r="H69" s="179"/>
      <c r="I69" s="180"/>
      <c r="J69" s="179"/>
      <c r="K69" s="180"/>
      <c r="L69" s="179"/>
      <c r="M69" s="179"/>
      <c r="N69" s="180"/>
      <c r="O69" s="180"/>
    </row>
    <row r="70" spans="1:15" ht="15">
      <c r="A70">
        <f>Program!$B$5</f>
      </c>
      <c r="B70">
        <f>Program!$B$4</f>
      </c>
      <c r="C70" s="176">
        <v>65</v>
      </c>
      <c r="D70" s="178" t="s">
        <v>1648</v>
      </c>
      <c r="E70" s="178" t="s">
        <v>661</v>
      </c>
      <c r="F70" s="176">
        <f t="shared" si="2"/>
        <v>0</v>
      </c>
      <c r="G70" s="176">
        <f t="shared" si="1"/>
        <v>0</v>
      </c>
      <c r="H70" s="179"/>
      <c r="I70" s="180"/>
      <c r="J70" s="179"/>
      <c r="K70" s="180"/>
      <c r="L70" s="179"/>
      <c r="M70" s="179"/>
      <c r="N70" s="180"/>
      <c r="O70" s="180"/>
    </row>
    <row r="71" spans="1:15" ht="15">
      <c r="A71">
        <f>Program!$B$5</f>
      </c>
      <c r="B71">
        <f>Program!$B$4</f>
      </c>
      <c r="C71" s="176">
        <v>66</v>
      </c>
      <c r="D71" s="178" t="s">
        <v>1649</v>
      </c>
      <c r="E71" s="178" t="s">
        <v>662</v>
      </c>
      <c r="F71" s="176">
        <f t="shared" si="2"/>
        <v>0</v>
      </c>
      <c r="G71" s="176">
        <f t="shared" si="2"/>
        <v>0</v>
      </c>
      <c r="H71" s="179"/>
      <c r="I71" s="180"/>
      <c r="J71" s="179"/>
      <c r="K71" s="180"/>
      <c r="L71" s="179"/>
      <c r="M71" s="179"/>
      <c r="N71" s="180"/>
      <c r="O71" s="180"/>
    </row>
    <row r="72" spans="1:15" ht="15">
      <c r="A72">
        <f>Program!$B$5</f>
      </c>
      <c r="B72">
        <f>Program!$B$4</f>
      </c>
      <c r="C72" s="176">
        <v>67</v>
      </c>
      <c r="D72" s="178" t="s">
        <v>1650</v>
      </c>
      <c r="E72" s="178" t="s">
        <v>663</v>
      </c>
      <c r="F72" s="176">
        <f aca="true" t="shared" si="3" ref="F72:G135">+SUM(H72+J72+L72+N72)</f>
        <v>0</v>
      </c>
      <c r="G72" s="176">
        <f t="shared" si="3"/>
        <v>0</v>
      </c>
      <c r="H72" s="179"/>
      <c r="I72" s="180"/>
      <c r="J72" s="179"/>
      <c r="K72" s="180"/>
      <c r="L72" s="179"/>
      <c r="M72" s="179"/>
      <c r="N72" s="180"/>
      <c r="O72" s="180"/>
    </row>
    <row r="73" spans="1:15" ht="15">
      <c r="A73">
        <f>Program!$B$5</f>
      </c>
      <c r="B73">
        <f>Program!$B$4</f>
      </c>
      <c r="C73" s="176">
        <v>68</v>
      </c>
      <c r="D73" s="178" t="s">
        <v>1651</v>
      </c>
      <c r="E73" s="178" t="s">
        <v>664</v>
      </c>
      <c r="F73" s="176">
        <f t="shared" si="3"/>
        <v>0</v>
      </c>
      <c r="G73" s="176">
        <f t="shared" si="3"/>
        <v>0</v>
      </c>
      <c r="H73" s="179"/>
      <c r="I73" s="180"/>
      <c r="J73" s="179"/>
      <c r="K73" s="180"/>
      <c r="L73" s="179"/>
      <c r="M73" s="179"/>
      <c r="N73" s="180"/>
      <c r="O73" s="180"/>
    </row>
    <row r="74" spans="1:15" ht="15">
      <c r="A74">
        <f>Program!$B$5</f>
      </c>
      <c r="B74">
        <f>Program!$B$4</f>
      </c>
      <c r="C74" s="176">
        <v>69</v>
      </c>
      <c r="D74" s="178" t="s">
        <v>1652</v>
      </c>
      <c r="E74" s="178" t="s">
        <v>665</v>
      </c>
      <c r="F74" s="176">
        <f t="shared" si="3"/>
        <v>0</v>
      </c>
      <c r="G74" s="176">
        <f t="shared" si="3"/>
        <v>0</v>
      </c>
      <c r="H74" s="179"/>
      <c r="I74" s="180"/>
      <c r="J74" s="179"/>
      <c r="K74" s="180"/>
      <c r="L74" s="179"/>
      <c r="M74" s="179"/>
      <c r="N74" s="180"/>
      <c r="O74" s="180"/>
    </row>
    <row r="75" spans="1:15" ht="15">
      <c r="A75">
        <f>Program!$B$5</f>
      </c>
      <c r="B75">
        <f>Program!$B$4</f>
      </c>
      <c r="C75" s="176">
        <v>70</v>
      </c>
      <c r="D75" s="178" t="s">
        <v>1653</v>
      </c>
      <c r="E75" s="178" t="s">
        <v>1654</v>
      </c>
      <c r="F75" s="176">
        <f t="shared" si="3"/>
        <v>0</v>
      </c>
      <c r="G75" s="176">
        <f t="shared" si="3"/>
        <v>0</v>
      </c>
      <c r="H75" s="179"/>
      <c r="I75" s="180"/>
      <c r="J75" s="179"/>
      <c r="K75" s="180"/>
      <c r="L75" s="179"/>
      <c r="M75" s="179"/>
      <c r="N75" s="180"/>
      <c r="O75" s="180"/>
    </row>
    <row r="76" spans="1:15" ht="15">
      <c r="A76">
        <f>Program!$B$5</f>
      </c>
      <c r="B76">
        <f>Program!$B$4</f>
      </c>
      <c r="C76" s="176">
        <v>71</v>
      </c>
      <c r="D76" s="178" t="s">
        <v>1655</v>
      </c>
      <c r="E76" s="178" t="s">
        <v>666</v>
      </c>
      <c r="F76" s="176">
        <f t="shared" si="3"/>
        <v>0</v>
      </c>
      <c r="G76" s="176">
        <f t="shared" si="3"/>
        <v>0</v>
      </c>
      <c r="H76" s="179"/>
      <c r="I76" s="180"/>
      <c r="J76" s="179"/>
      <c r="K76" s="180"/>
      <c r="L76" s="179"/>
      <c r="M76" s="179"/>
      <c r="N76" s="180"/>
      <c r="O76" s="180"/>
    </row>
    <row r="77" spans="1:15" ht="15">
      <c r="A77">
        <f>Program!$B$5</f>
      </c>
      <c r="B77">
        <f>Program!$B$4</f>
      </c>
      <c r="C77" s="176">
        <v>72</v>
      </c>
      <c r="D77" s="178" t="s">
        <v>1656</v>
      </c>
      <c r="E77" s="178" t="s">
        <v>667</v>
      </c>
      <c r="F77" s="176">
        <f t="shared" si="3"/>
        <v>0</v>
      </c>
      <c r="G77" s="176">
        <f t="shared" si="3"/>
        <v>0</v>
      </c>
      <c r="H77" s="179"/>
      <c r="I77" s="180"/>
      <c r="J77" s="179"/>
      <c r="K77" s="180"/>
      <c r="L77" s="179"/>
      <c r="M77" s="179"/>
      <c r="N77" s="180"/>
      <c r="O77" s="180"/>
    </row>
    <row r="78" spans="1:15" ht="15">
      <c r="A78">
        <f>Program!$B$5</f>
      </c>
      <c r="B78">
        <f>Program!$B$4</f>
      </c>
      <c r="C78" s="176">
        <v>73</v>
      </c>
      <c r="D78" s="178" t="s">
        <v>1657</v>
      </c>
      <c r="E78" s="178" t="s">
        <v>668</v>
      </c>
      <c r="F78" s="176">
        <f t="shared" si="3"/>
        <v>0</v>
      </c>
      <c r="G78" s="176">
        <f t="shared" si="3"/>
        <v>0</v>
      </c>
      <c r="H78" s="179"/>
      <c r="I78" s="180"/>
      <c r="J78" s="179"/>
      <c r="K78" s="180"/>
      <c r="L78" s="179"/>
      <c r="M78" s="179"/>
      <c r="N78" s="180"/>
      <c r="O78" s="180"/>
    </row>
    <row r="79" spans="1:15" ht="15">
      <c r="A79">
        <f>Program!$B$5</f>
      </c>
      <c r="B79">
        <f>Program!$B$4</f>
      </c>
      <c r="C79" s="176">
        <v>74</v>
      </c>
      <c r="D79" s="178" t="s">
        <v>1658</v>
      </c>
      <c r="E79" s="178" t="s">
        <v>669</v>
      </c>
      <c r="F79" s="176">
        <f t="shared" si="3"/>
        <v>0</v>
      </c>
      <c r="G79" s="176">
        <f t="shared" si="3"/>
        <v>0</v>
      </c>
      <c r="H79" s="179"/>
      <c r="I79" s="180"/>
      <c r="J79" s="179"/>
      <c r="K79" s="180"/>
      <c r="L79" s="179"/>
      <c r="M79" s="179"/>
      <c r="N79" s="180"/>
      <c r="O79" s="180"/>
    </row>
    <row r="80" spans="1:15" ht="15">
      <c r="A80">
        <f>Program!$B$5</f>
      </c>
      <c r="B80">
        <f>Program!$B$4</f>
      </c>
      <c r="C80" s="176">
        <v>75</v>
      </c>
      <c r="D80" s="178" t="s">
        <v>1659</v>
      </c>
      <c r="E80" s="178" t="s">
        <v>670</v>
      </c>
      <c r="F80" s="176">
        <f t="shared" si="3"/>
        <v>0</v>
      </c>
      <c r="G80" s="176">
        <f t="shared" si="3"/>
        <v>0</v>
      </c>
      <c r="H80" s="179"/>
      <c r="I80" s="180"/>
      <c r="J80" s="179"/>
      <c r="K80" s="180"/>
      <c r="L80" s="179"/>
      <c r="M80" s="179"/>
      <c r="N80" s="180"/>
      <c r="O80" s="180"/>
    </row>
    <row r="81" spans="1:15" ht="15">
      <c r="A81">
        <f>Program!$B$5</f>
      </c>
      <c r="B81">
        <f>Program!$B$4</f>
      </c>
      <c r="C81" s="176">
        <v>76</v>
      </c>
      <c r="D81" s="178" t="s">
        <v>1660</v>
      </c>
      <c r="E81" s="178" t="s">
        <v>1661</v>
      </c>
      <c r="F81" s="176">
        <f t="shared" si="3"/>
        <v>0</v>
      </c>
      <c r="G81" s="176">
        <f t="shared" si="3"/>
        <v>0</v>
      </c>
      <c r="H81" s="179"/>
      <c r="I81" s="180"/>
      <c r="J81" s="179"/>
      <c r="K81" s="180"/>
      <c r="L81" s="179"/>
      <c r="M81" s="179"/>
      <c r="N81" s="180"/>
      <c r="O81" s="180"/>
    </row>
    <row r="82" spans="1:15" ht="15">
      <c r="A82">
        <f>Program!$B$5</f>
      </c>
      <c r="B82">
        <f>Program!$B$4</f>
      </c>
      <c r="C82" s="176">
        <v>77</v>
      </c>
      <c r="D82" s="178" t="s">
        <v>1662</v>
      </c>
      <c r="E82" s="178" t="s">
        <v>671</v>
      </c>
      <c r="F82" s="176">
        <f t="shared" si="3"/>
        <v>0</v>
      </c>
      <c r="G82" s="176">
        <f t="shared" si="3"/>
        <v>0</v>
      </c>
      <c r="H82" s="179"/>
      <c r="I82" s="180"/>
      <c r="J82" s="179"/>
      <c r="K82" s="180"/>
      <c r="L82" s="179"/>
      <c r="M82" s="179"/>
      <c r="N82" s="180"/>
      <c r="O82" s="180"/>
    </row>
    <row r="83" spans="1:15" ht="15">
      <c r="A83">
        <f>Program!$B$5</f>
      </c>
      <c r="B83">
        <f>Program!$B$4</f>
      </c>
      <c r="C83" s="176">
        <v>78</v>
      </c>
      <c r="D83" s="178" t="s">
        <v>1663</v>
      </c>
      <c r="E83" s="178" t="s">
        <v>672</v>
      </c>
      <c r="F83" s="176">
        <f t="shared" si="3"/>
        <v>0</v>
      </c>
      <c r="G83" s="176">
        <f t="shared" si="3"/>
        <v>0</v>
      </c>
      <c r="H83" s="179"/>
      <c r="I83" s="180"/>
      <c r="J83" s="179"/>
      <c r="K83" s="180"/>
      <c r="L83" s="179"/>
      <c r="M83" s="179"/>
      <c r="N83" s="180"/>
      <c r="O83" s="180"/>
    </row>
    <row r="84" spans="1:15" ht="15">
      <c r="A84">
        <f>Program!$B$5</f>
      </c>
      <c r="B84">
        <f>Program!$B$4</f>
      </c>
      <c r="C84" s="176">
        <v>79</v>
      </c>
      <c r="D84" s="178" t="s">
        <v>1664</v>
      </c>
      <c r="E84" s="178" t="s">
        <v>673</v>
      </c>
      <c r="F84" s="176">
        <f t="shared" si="3"/>
        <v>0</v>
      </c>
      <c r="G84" s="176">
        <f t="shared" si="3"/>
        <v>0</v>
      </c>
      <c r="H84" s="179"/>
      <c r="I84" s="180"/>
      <c r="J84" s="179"/>
      <c r="K84" s="180"/>
      <c r="L84" s="179"/>
      <c r="M84" s="179"/>
      <c r="N84" s="180"/>
      <c r="O84" s="180"/>
    </row>
    <row r="85" spans="1:15" ht="15">
      <c r="A85">
        <f>Program!$B$5</f>
      </c>
      <c r="B85">
        <f>Program!$B$4</f>
      </c>
      <c r="C85" s="176">
        <v>80</v>
      </c>
      <c r="D85" s="178" t="s">
        <v>1665</v>
      </c>
      <c r="E85" s="178" t="s">
        <v>674</v>
      </c>
      <c r="F85" s="176">
        <f t="shared" si="3"/>
        <v>0</v>
      </c>
      <c r="G85" s="176">
        <f t="shared" si="3"/>
        <v>0</v>
      </c>
      <c r="H85" s="179"/>
      <c r="I85" s="180"/>
      <c r="J85" s="179"/>
      <c r="K85" s="180"/>
      <c r="L85" s="179"/>
      <c r="M85" s="179"/>
      <c r="N85" s="180"/>
      <c r="O85" s="180"/>
    </row>
    <row r="86" spans="1:15" ht="15">
      <c r="A86">
        <f>Program!$B$5</f>
      </c>
      <c r="B86">
        <f>Program!$B$4</f>
      </c>
      <c r="C86" s="176">
        <v>81</v>
      </c>
      <c r="D86" s="178" t="s">
        <v>1666</v>
      </c>
      <c r="E86" s="178" t="s">
        <v>675</v>
      </c>
      <c r="F86" s="176">
        <f t="shared" si="3"/>
        <v>0</v>
      </c>
      <c r="G86" s="176">
        <f t="shared" si="3"/>
        <v>0</v>
      </c>
      <c r="H86" s="179"/>
      <c r="I86" s="180"/>
      <c r="J86" s="179"/>
      <c r="K86" s="180"/>
      <c r="L86" s="179"/>
      <c r="M86" s="179"/>
      <c r="N86" s="180"/>
      <c r="O86" s="180"/>
    </row>
    <row r="87" spans="1:15" ht="15">
      <c r="A87">
        <f>Program!$B$5</f>
      </c>
      <c r="B87">
        <f>Program!$B$4</f>
      </c>
      <c r="C87" s="176">
        <v>82</v>
      </c>
      <c r="D87" s="178" t="s">
        <v>1667</v>
      </c>
      <c r="E87" s="178" t="s">
        <v>676</v>
      </c>
      <c r="F87" s="176">
        <f t="shared" si="3"/>
        <v>0</v>
      </c>
      <c r="G87" s="176">
        <f t="shared" si="3"/>
        <v>0</v>
      </c>
      <c r="H87" s="179"/>
      <c r="I87" s="180"/>
      <c r="J87" s="179"/>
      <c r="K87" s="180"/>
      <c r="L87" s="179"/>
      <c r="M87" s="179"/>
      <c r="N87" s="180"/>
      <c r="O87" s="180"/>
    </row>
    <row r="88" spans="1:15" ht="15">
      <c r="A88">
        <f>Program!$B$5</f>
      </c>
      <c r="B88">
        <f>Program!$B$4</f>
      </c>
      <c r="C88" s="176">
        <v>83</v>
      </c>
      <c r="D88" s="178" t="s">
        <v>1668</v>
      </c>
      <c r="E88" s="178" t="s">
        <v>677</v>
      </c>
      <c r="F88" s="176">
        <f t="shared" si="3"/>
        <v>0</v>
      </c>
      <c r="G88" s="176">
        <f t="shared" si="3"/>
        <v>0</v>
      </c>
      <c r="H88" s="179"/>
      <c r="I88" s="180"/>
      <c r="J88" s="179"/>
      <c r="K88" s="180"/>
      <c r="L88" s="179"/>
      <c r="M88" s="179"/>
      <c r="N88" s="180"/>
      <c r="O88" s="180"/>
    </row>
    <row r="89" spans="1:15" ht="15">
      <c r="A89">
        <f>Program!$B$5</f>
      </c>
      <c r="B89">
        <f>Program!$B$4</f>
      </c>
      <c r="C89" s="176">
        <v>84</v>
      </c>
      <c r="D89" s="178" t="s">
        <v>1669</v>
      </c>
      <c r="E89" s="178" t="s">
        <v>678</v>
      </c>
      <c r="F89" s="176">
        <f t="shared" si="3"/>
        <v>0</v>
      </c>
      <c r="G89" s="176">
        <f t="shared" si="3"/>
        <v>0</v>
      </c>
      <c r="H89" s="179"/>
      <c r="I89" s="180"/>
      <c r="J89" s="179"/>
      <c r="K89" s="180"/>
      <c r="L89" s="179"/>
      <c r="M89" s="179"/>
      <c r="N89" s="180"/>
      <c r="O89" s="180"/>
    </row>
    <row r="90" spans="1:15" ht="15">
      <c r="A90">
        <f>Program!$B$5</f>
      </c>
      <c r="B90">
        <f>Program!$B$4</f>
      </c>
      <c r="C90" s="176">
        <v>85</v>
      </c>
      <c r="D90" s="178" t="s">
        <v>1670</v>
      </c>
      <c r="E90" s="178" t="s">
        <v>679</v>
      </c>
      <c r="F90" s="176">
        <f t="shared" si="3"/>
        <v>0</v>
      </c>
      <c r="G90" s="176">
        <f t="shared" si="3"/>
        <v>0</v>
      </c>
      <c r="H90" s="179"/>
      <c r="I90" s="180"/>
      <c r="J90" s="179"/>
      <c r="K90" s="180"/>
      <c r="L90" s="179"/>
      <c r="M90" s="179"/>
      <c r="N90" s="180"/>
      <c r="O90" s="180"/>
    </row>
    <row r="91" spans="1:15" ht="15">
      <c r="A91">
        <f>Program!$B$5</f>
      </c>
      <c r="B91">
        <f>Program!$B$4</f>
      </c>
      <c r="C91" s="176">
        <v>86</v>
      </c>
      <c r="D91" s="178" t="s">
        <v>1671</v>
      </c>
      <c r="E91" s="178" t="s">
        <v>680</v>
      </c>
      <c r="F91" s="176">
        <f t="shared" si="3"/>
        <v>0</v>
      </c>
      <c r="G91" s="176">
        <f t="shared" si="3"/>
        <v>0</v>
      </c>
      <c r="H91" s="179"/>
      <c r="I91" s="180"/>
      <c r="J91" s="179"/>
      <c r="K91" s="180"/>
      <c r="L91" s="179"/>
      <c r="M91" s="179"/>
      <c r="N91" s="180"/>
      <c r="O91" s="180"/>
    </row>
    <row r="92" spans="1:15" ht="15">
      <c r="A92">
        <f>Program!$B$5</f>
      </c>
      <c r="B92">
        <f>Program!$B$4</f>
      </c>
      <c r="C92" s="176">
        <v>87</v>
      </c>
      <c r="D92" s="178" t="s">
        <v>1672</v>
      </c>
      <c r="E92" s="178" t="s">
        <v>681</v>
      </c>
      <c r="F92" s="176">
        <f t="shared" si="3"/>
        <v>0</v>
      </c>
      <c r="G92" s="176">
        <f t="shared" si="3"/>
        <v>0</v>
      </c>
      <c r="H92" s="179"/>
      <c r="I92" s="180"/>
      <c r="J92" s="179"/>
      <c r="K92" s="180"/>
      <c r="L92" s="179"/>
      <c r="M92" s="179"/>
      <c r="N92" s="180"/>
      <c r="O92" s="180"/>
    </row>
    <row r="93" spans="1:15" ht="15">
      <c r="A93">
        <f>Program!$B$5</f>
      </c>
      <c r="B93">
        <f>Program!$B$4</f>
      </c>
      <c r="C93" s="176">
        <v>88</v>
      </c>
      <c r="D93" s="178" t="s">
        <v>1673</v>
      </c>
      <c r="E93" s="178" t="s">
        <v>682</v>
      </c>
      <c r="F93" s="176">
        <f t="shared" si="3"/>
        <v>0</v>
      </c>
      <c r="G93" s="176">
        <f t="shared" si="3"/>
        <v>0</v>
      </c>
      <c r="H93" s="179"/>
      <c r="I93" s="180"/>
      <c r="J93" s="179"/>
      <c r="K93" s="180"/>
      <c r="L93" s="179"/>
      <c r="M93" s="179"/>
      <c r="N93" s="180"/>
      <c r="O93" s="180"/>
    </row>
    <row r="94" spans="1:15" ht="15">
      <c r="A94">
        <f>Program!$B$5</f>
      </c>
      <c r="B94">
        <f>Program!$B$4</f>
      </c>
      <c r="C94" s="176">
        <v>89</v>
      </c>
      <c r="D94" s="178" t="s">
        <v>1674</v>
      </c>
      <c r="E94" s="178" t="s">
        <v>683</v>
      </c>
      <c r="F94" s="176">
        <f t="shared" si="3"/>
        <v>0</v>
      </c>
      <c r="G94" s="176">
        <f t="shared" si="3"/>
        <v>0</v>
      </c>
      <c r="H94" s="179"/>
      <c r="I94" s="180"/>
      <c r="J94" s="179"/>
      <c r="K94" s="180"/>
      <c r="L94" s="179"/>
      <c r="M94" s="179"/>
      <c r="N94" s="180"/>
      <c r="O94" s="180"/>
    </row>
    <row r="95" spans="1:15" ht="15">
      <c r="A95">
        <f>Program!$B$5</f>
      </c>
      <c r="B95">
        <f>Program!$B$4</f>
      </c>
      <c r="C95" s="176">
        <v>90</v>
      </c>
      <c r="D95" s="178" t="s">
        <v>1675</v>
      </c>
      <c r="E95" s="178" t="s">
        <v>684</v>
      </c>
      <c r="F95" s="176">
        <f t="shared" si="3"/>
        <v>0</v>
      </c>
      <c r="G95" s="176">
        <f t="shared" si="3"/>
        <v>0</v>
      </c>
      <c r="H95" s="179"/>
      <c r="I95" s="180"/>
      <c r="J95" s="179"/>
      <c r="K95" s="180"/>
      <c r="L95" s="179"/>
      <c r="M95" s="179"/>
      <c r="N95" s="180"/>
      <c r="O95" s="180"/>
    </row>
    <row r="96" spans="1:15" ht="15">
      <c r="A96">
        <f>Program!$B$5</f>
      </c>
      <c r="B96">
        <f>Program!$B$4</f>
      </c>
      <c r="C96" s="176">
        <v>91</v>
      </c>
      <c r="D96" s="178" t="s">
        <v>1676</v>
      </c>
      <c r="E96" s="178" t="s">
        <v>685</v>
      </c>
      <c r="F96" s="176">
        <f t="shared" si="3"/>
        <v>0</v>
      </c>
      <c r="G96" s="176">
        <f t="shared" si="3"/>
        <v>0</v>
      </c>
      <c r="H96" s="179"/>
      <c r="I96" s="180"/>
      <c r="J96" s="179"/>
      <c r="K96" s="180"/>
      <c r="L96" s="179"/>
      <c r="M96" s="179"/>
      <c r="N96" s="180"/>
      <c r="O96" s="180"/>
    </row>
    <row r="97" spans="1:15" ht="15">
      <c r="A97">
        <f>Program!$B$5</f>
      </c>
      <c r="B97">
        <f>Program!$B$4</f>
      </c>
      <c r="C97" s="176">
        <v>92</v>
      </c>
      <c r="D97" s="178" t="s">
        <v>1677</v>
      </c>
      <c r="E97" s="178" t="s">
        <v>686</v>
      </c>
      <c r="F97" s="176">
        <f t="shared" si="3"/>
        <v>0</v>
      </c>
      <c r="G97" s="176">
        <f t="shared" si="3"/>
        <v>0</v>
      </c>
      <c r="H97" s="179"/>
      <c r="I97" s="180"/>
      <c r="J97" s="179"/>
      <c r="K97" s="180"/>
      <c r="L97" s="179"/>
      <c r="M97" s="179"/>
      <c r="N97" s="180"/>
      <c r="O97" s="180"/>
    </row>
    <row r="98" spans="1:15" ht="15">
      <c r="A98">
        <f>Program!$B$5</f>
      </c>
      <c r="B98">
        <f>Program!$B$4</f>
      </c>
      <c r="C98" s="176">
        <v>93</v>
      </c>
      <c r="D98" s="178" t="s">
        <v>1678</v>
      </c>
      <c r="E98" s="178" t="s">
        <v>687</v>
      </c>
      <c r="F98" s="176">
        <f t="shared" si="3"/>
        <v>0</v>
      </c>
      <c r="G98" s="176">
        <f t="shared" si="3"/>
        <v>0</v>
      </c>
      <c r="H98" s="179"/>
      <c r="I98" s="180"/>
      <c r="J98" s="179"/>
      <c r="K98" s="180"/>
      <c r="L98" s="179"/>
      <c r="M98" s="179"/>
      <c r="N98" s="180"/>
      <c r="O98" s="180"/>
    </row>
    <row r="99" spans="1:15" ht="15">
      <c r="A99">
        <f>Program!$B$5</f>
      </c>
      <c r="B99">
        <f>Program!$B$4</f>
      </c>
      <c r="C99" s="176">
        <v>94</v>
      </c>
      <c r="D99" s="178" t="s">
        <v>1679</v>
      </c>
      <c r="E99" s="178" t="s">
        <v>688</v>
      </c>
      <c r="F99" s="176">
        <f t="shared" si="3"/>
        <v>0</v>
      </c>
      <c r="G99" s="176">
        <f t="shared" si="3"/>
        <v>0</v>
      </c>
      <c r="H99" s="179"/>
      <c r="I99" s="180"/>
      <c r="J99" s="179"/>
      <c r="K99" s="180"/>
      <c r="L99" s="179"/>
      <c r="M99" s="179"/>
      <c r="N99" s="180"/>
      <c r="O99" s="180"/>
    </row>
    <row r="100" spans="1:15" ht="15">
      <c r="A100">
        <f>Program!$B$5</f>
      </c>
      <c r="B100">
        <f>Program!$B$4</f>
      </c>
      <c r="C100" s="176">
        <v>95</v>
      </c>
      <c r="D100" s="178" t="s">
        <v>1680</v>
      </c>
      <c r="E100" s="178" t="s">
        <v>689</v>
      </c>
      <c r="F100" s="176">
        <f t="shared" si="3"/>
        <v>0</v>
      </c>
      <c r="G100" s="176">
        <f t="shared" si="3"/>
        <v>0</v>
      </c>
      <c r="H100" s="179"/>
      <c r="I100" s="180"/>
      <c r="J100" s="179"/>
      <c r="K100" s="180"/>
      <c r="L100" s="179"/>
      <c r="M100" s="179"/>
      <c r="N100" s="180"/>
      <c r="O100" s="180"/>
    </row>
    <row r="101" spans="1:15" ht="15">
      <c r="A101">
        <f>Program!$B$5</f>
      </c>
      <c r="B101">
        <f>Program!$B$4</f>
      </c>
      <c r="C101" s="176">
        <v>96</v>
      </c>
      <c r="D101" s="178" t="s">
        <v>1681</v>
      </c>
      <c r="E101" s="178" t="s">
        <v>690</v>
      </c>
      <c r="F101" s="176">
        <f t="shared" si="3"/>
        <v>0</v>
      </c>
      <c r="G101" s="176">
        <f t="shared" si="3"/>
        <v>0</v>
      </c>
      <c r="H101" s="179"/>
      <c r="I101" s="180"/>
      <c r="J101" s="179"/>
      <c r="K101" s="180"/>
      <c r="L101" s="179"/>
      <c r="M101" s="179"/>
      <c r="N101" s="180"/>
      <c r="O101" s="180"/>
    </row>
    <row r="102" spans="1:15" ht="15">
      <c r="A102">
        <f>Program!$B$5</f>
      </c>
      <c r="B102">
        <f>Program!$B$4</f>
      </c>
      <c r="C102" s="176">
        <v>97</v>
      </c>
      <c r="D102" s="178" t="s">
        <v>1682</v>
      </c>
      <c r="E102" s="178" t="s">
        <v>691</v>
      </c>
      <c r="F102" s="176">
        <f t="shared" si="3"/>
        <v>0</v>
      </c>
      <c r="G102" s="176">
        <f t="shared" si="3"/>
        <v>0</v>
      </c>
      <c r="H102" s="179"/>
      <c r="I102" s="180"/>
      <c r="J102" s="179"/>
      <c r="K102" s="180"/>
      <c r="L102" s="179"/>
      <c r="M102" s="179"/>
      <c r="N102" s="180"/>
      <c r="O102" s="180"/>
    </row>
    <row r="103" spans="1:15" ht="15">
      <c r="A103">
        <f>Program!$B$5</f>
      </c>
      <c r="B103">
        <f>Program!$B$4</f>
      </c>
      <c r="C103" s="176">
        <v>98</v>
      </c>
      <c r="D103" s="178" t="s">
        <v>1683</v>
      </c>
      <c r="E103" s="178" t="s">
        <v>692</v>
      </c>
      <c r="F103" s="176">
        <f t="shared" si="3"/>
        <v>0</v>
      </c>
      <c r="G103" s="176">
        <f t="shared" si="3"/>
        <v>0</v>
      </c>
      <c r="H103" s="179"/>
      <c r="I103" s="180"/>
      <c r="J103" s="179"/>
      <c r="K103" s="180"/>
      <c r="L103" s="179"/>
      <c r="M103" s="179"/>
      <c r="N103" s="180"/>
      <c r="O103" s="180"/>
    </row>
    <row r="104" spans="1:15" ht="15">
      <c r="A104">
        <f>Program!$B$5</f>
      </c>
      <c r="B104">
        <f>Program!$B$4</f>
      </c>
      <c r="C104" s="176">
        <v>99</v>
      </c>
      <c r="D104" s="178" t="s">
        <v>1684</v>
      </c>
      <c r="E104" s="178" t="s">
        <v>693</v>
      </c>
      <c r="F104" s="176">
        <f t="shared" si="3"/>
        <v>0</v>
      </c>
      <c r="G104" s="176">
        <f t="shared" si="3"/>
        <v>0</v>
      </c>
      <c r="H104" s="179"/>
      <c r="I104" s="180"/>
      <c r="J104" s="179"/>
      <c r="K104" s="180"/>
      <c r="L104" s="179"/>
      <c r="M104" s="179"/>
      <c r="N104" s="180"/>
      <c r="O104" s="180"/>
    </row>
    <row r="105" spans="1:15" ht="15">
      <c r="A105">
        <f>Program!$B$5</f>
      </c>
      <c r="B105">
        <f>Program!$B$4</f>
      </c>
      <c r="C105" s="176">
        <v>100</v>
      </c>
      <c r="D105" s="178" t="s">
        <v>1685</v>
      </c>
      <c r="E105" s="178" t="s">
        <v>694</v>
      </c>
      <c r="F105" s="176">
        <f t="shared" si="3"/>
        <v>0</v>
      </c>
      <c r="G105" s="176">
        <f t="shared" si="3"/>
        <v>0</v>
      </c>
      <c r="H105" s="179"/>
      <c r="I105" s="180"/>
      <c r="J105" s="179"/>
      <c r="K105" s="180"/>
      <c r="L105" s="179"/>
      <c r="M105" s="179"/>
      <c r="N105" s="180"/>
      <c r="O105" s="180"/>
    </row>
    <row r="106" spans="1:15" ht="15">
      <c r="A106">
        <f>Program!$B$5</f>
      </c>
      <c r="B106">
        <f>Program!$B$4</f>
      </c>
      <c r="C106" s="176">
        <v>101</v>
      </c>
      <c r="D106" s="178" t="s">
        <v>1686</v>
      </c>
      <c r="E106" s="178" t="s">
        <v>695</v>
      </c>
      <c r="F106" s="176">
        <f t="shared" si="3"/>
        <v>0</v>
      </c>
      <c r="G106" s="176">
        <f t="shared" si="3"/>
        <v>0</v>
      </c>
      <c r="H106" s="179"/>
      <c r="I106" s="180"/>
      <c r="J106" s="179"/>
      <c r="K106" s="180"/>
      <c r="L106" s="179"/>
      <c r="M106" s="179"/>
      <c r="N106" s="180"/>
      <c r="O106" s="180"/>
    </row>
    <row r="107" spans="1:15" ht="15">
      <c r="A107">
        <f>Program!$B$5</f>
      </c>
      <c r="B107">
        <f>Program!$B$4</f>
      </c>
      <c r="C107" s="176">
        <v>102</v>
      </c>
      <c r="D107" s="178" t="s">
        <v>1687</v>
      </c>
      <c r="E107" s="178" t="s">
        <v>696</v>
      </c>
      <c r="F107" s="176">
        <f t="shared" si="3"/>
        <v>0</v>
      </c>
      <c r="G107" s="176">
        <f t="shared" si="3"/>
        <v>0</v>
      </c>
      <c r="H107" s="179"/>
      <c r="I107" s="180"/>
      <c r="J107" s="179"/>
      <c r="K107" s="180"/>
      <c r="L107" s="179"/>
      <c r="M107" s="179"/>
      <c r="N107" s="180"/>
      <c r="O107" s="180"/>
    </row>
    <row r="108" spans="1:15" ht="15">
      <c r="A108">
        <f>Program!$B$5</f>
      </c>
      <c r="B108">
        <f>Program!$B$4</f>
      </c>
      <c r="C108" s="176">
        <v>103</v>
      </c>
      <c r="D108" s="178" t="s">
        <v>1688</v>
      </c>
      <c r="E108" s="178" t="s">
        <v>697</v>
      </c>
      <c r="F108" s="176">
        <f t="shared" si="3"/>
        <v>0</v>
      </c>
      <c r="G108" s="176">
        <f t="shared" si="3"/>
        <v>0</v>
      </c>
      <c r="H108" s="179"/>
      <c r="I108" s="180"/>
      <c r="J108" s="179"/>
      <c r="K108" s="180"/>
      <c r="L108" s="179"/>
      <c r="M108" s="179"/>
      <c r="N108" s="180"/>
      <c r="O108" s="180"/>
    </row>
    <row r="109" spans="1:15" ht="15">
      <c r="A109">
        <f>Program!$B$5</f>
      </c>
      <c r="B109">
        <f>Program!$B$4</f>
      </c>
      <c r="C109" s="176">
        <v>104</v>
      </c>
      <c r="D109" s="178" t="s">
        <v>1689</v>
      </c>
      <c r="E109" s="178" t="s">
        <v>698</v>
      </c>
      <c r="F109" s="176">
        <f t="shared" si="3"/>
        <v>0</v>
      </c>
      <c r="G109" s="176">
        <f t="shared" si="3"/>
        <v>0</v>
      </c>
      <c r="H109" s="179"/>
      <c r="I109" s="180"/>
      <c r="J109" s="179"/>
      <c r="K109" s="180"/>
      <c r="L109" s="179"/>
      <c r="M109" s="179"/>
      <c r="N109" s="180"/>
      <c r="O109" s="180"/>
    </row>
    <row r="110" spans="1:15" ht="15">
      <c r="A110">
        <f>Program!$B$5</f>
      </c>
      <c r="B110">
        <f>Program!$B$4</f>
      </c>
      <c r="C110" s="176">
        <v>105</v>
      </c>
      <c r="D110" s="178" t="s">
        <v>1690</v>
      </c>
      <c r="E110" s="178" t="s">
        <v>699</v>
      </c>
      <c r="F110" s="176">
        <f t="shared" si="3"/>
        <v>0</v>
      </c>
      <c r="G110" s="176">
        <f t="shared" si="3"/>
        <v>0</v>
      </c>
      <c r="H110" s="179"/>
      <c r="I110" s="180"/>
      <c r="J110" s="179"/>
      <c r="K110" s="180"/>
      <c r="L110" s="179"/>
      <c r="M110" s="179"/>
      <c r="N110" s="180"/>
      <c r="O110" s="180"/>
    </row>
    <row r="111" spans="1:15" ht="15">
      <c r="A111">
        <f>Program!$B$5</f>
      </c>
      <c r="B111">
        <f>Program!$B$4</f>
      </c>
      <c r="C111" s="176">
        <v>106</v>
      </c>
      <c r="D111" s="178" t="s">
        <v>1691</v>
      </c>
      <c r="E111" s="178" t="s">
        <v>700</v>
      </c>
      <c r="F111" s="176">
        <f t="shared" si="3"/>
        <v>0</v>
      </c>
      <c r="G111" s="176">
        <f t="shared" si="3"/>
        <v>0</v>
      </c>
      <c r="H111" s="179"/>
      <c r="I111" s="180"/>
      <c r="J111" s="179"/>
      <c r="K111" s="180"/>
      <c r="L111" s="179"/>
      <c r="M111" s="179"/>
      <c r="N111" s="180"/>
      <c r="O111" s="180"/>
    </row>
    <row r="112" spans="1:15" ht="15">
      <c r="A112">
        <f>Program!$B$5</f>
      </c>
      <c r="B112">
        <f>Program!$B$4</f>
      </c>
      <c r="C112" s="176">
        <v>107</v>
      </c>
      <c r="D112" s="178" t="s">
        <v>1692</v>
      </c>
      <c r="E112" s="178" t="s">
        <v>701</v>
      </c>
      <c r="F112" s="176">
        <f t="shared" si="3"/>
        <v>0</v>
      </c>
      <c r="G112" s="176">
        <f t="shared" si="3"/>
        <v>0</v>
      </c>
      <c r="H112" s="179"/>
      <c r="I112" s="180"/>
      <c r="J112" s="179"/>
      <c r="K112" s="180"/>
      <c r="L112" s="179"/>
      <c r="M112" s="179"/>
      <c r="N112" s="180"/>
      <c r="O112" s="180"/>
    </row>
    <row r="113" spans="1:15" ht="15">
      <c r="A113">
        <f>Program!$B$5</f>
      </c>
      <c r="B113">
        <f>Program!$B$4</f>
      </c>
      <c r="C113" s="176">
        <v>108</v>
      </c>
      <c r="D113" s="178" t="s">
        <v>1693</v>
      </c>
      <c r="E113" s="178" t="s">
        <v>702</v>
      </c>
      <c r="F113" s="176">
        <f t="shared" si="3"/>
        <v>0</v>
      </c>
      <c r="G113" s="176">
        <f t="shared" si="3"/>
        <v>0</v>
      </c>
      <c r="H113" s="179"/>
      <c r="I113" s="180"/>
      <c r="J113" s="179"/>
      <c r="K113" s="180"/>
      <c r="L113" s="179"/>
      <c r="M113" s="179"/>
      <c r="N113" s="180"/>
      <c r="O113" s="180"/>
    </row>
    <row r="114" spans="1:15" ht="15">
      <c r="A114">
        <f>Program!$B$5</f>
      </c>
      <c r="B114">
        <f>Program!$B$4</f>
      </c>
      <c r="C114" s="176">
        <v>109</v>
      </c>
      <c r="D114" s="178" t="s">
        <v>1694</v>
      </c>
      <c r="E114" s="178" t="s">
        <v>703</v>
      </c>
      <c r="F114" s="176">
        <f t="shared" si="3"/>
        <v>0</v>
      </c>
      <c r="G114" s="176">
        <f t="shared" si="3"/>
        <v>0</v>
      </c>
      <c r="H114" s="179"/>
      <c r="I114" s="180"/>
      <c r="J114" s="179"/>
      <c r="K114" s="180"/>
      <c r="L114" s="179"/>
      <c r="M114" s="179"/>
      <c r="N114" s="180"/>
      <c r="O114" s="180"/>
    </row>
    <row r="115" spans="1:15" ht="15">
      <c r="A115">
        <f>Program!$B$5</f>
      </c>
      <c r="B115">
        <f>Program!$B$4</f>
      </c>
      <c r="C115" s="176">
        <v>110</v>
      </c>
      <c r="D115" s="178" t="s">
        <v>1695</v>
      </c>
      <c r="E115" s="178" t="s">
        <v>704</v>
      </c>
      <c r="F115" s="176">
        <f t="shared" si="3"/>
        <v>0</v>
      </c>
      <c r="G115" s="176">
        <f t="shared" si="3"/>
        <v>0</v>
      </c>
      <c r="H115" s="179"/>
      <c r="I115" s="180"/>
      <c r="J115" s="179"/>
      <c r="K115" s="180"/>
      <c r="L115" s="179"/>
      <c r="M115" s="179"/>
      <c r="N115" s="180"/>
      <c r="O115" s="180"/>
    </row>
    <row r="116" spans="1:15" ht="15">
      <c r="A116">
        <f>Program!$B$5</f>
      </c>
      <c r="B116">
        <f>Program!$B$4</f>
      </c>
      <c r="C116" s="176">
        <v>111</v>
      </c>
      <c r="D116" s="178" t="s">
        <v>1696</v>
      </c>
      <c r="E116" s="178" t="s">
        <v>705</v>
      </c>
      <c r="F116" s="176">
        <f t="shared" si="3"/>
        <v>0</v>
      </c>
      <c r="G116" s="176">
        <f t="shared" si="3"/>
        <v>0</v>
      </c>
      <c r="H116" s="179"/>
      <c r="I116" s="180"/>
      <c r="J116" s="179"/>
      <c r="K116" s="180"/>
      <c r="L116" s="179"/>
      <c r="M116" s="179"/>
      <c r="N116" s="180"/>
      <c r="O116" s="180"/>
    </row>
    <row r="117" spans="1:15" ht="15">
      <c r="A117">
        <f>Program!$B$5</f>
      </c>
      <c r="B117">
        <f>Program!$B$4</f>
      </c>
      <c r="C117" s="176">
        <v>112</v>
      </c>
      <c r="D117" s="178" t="s">
        <v>1697</v>
      </c>
      <c r="E117" s="178" t="s">
        <v>706</v>
      </c>
      <c r="F117" s="176">
        <f t="shared" si="3"/>
        <v>0</v>
      </c>
      <c r="G117" s="176">
        <f t="shared" si="3"/>
        <v>0</v>
      </c>
      <c r="H117" s="179"/>
      <c r="I117" s="180"/>
      <c r="J117" s="179"/>
      <c r="K117" s="180"/>
      <c r="L117" s="179"/>
      <c r="M117" s="179"/>
      <c r="N117" s="180"/>
      <c r="O117" s="180"/>
    </row>
    <row r="118" spans="1:15" ht="15">
      <c r="A118">
        <f>Program!$B$5</f>
      </c>
      <c r="B118">
        <f>Program!$B$4</f>
      </c>
      <c r="C118" s="176">
        <v>113</v>
      </c>
      <c r="D118" s="178" t="s">
        <v>1698</v>
      </c>
      <c r="E118" s="178" t="s">
        <v>707</v>
      </c>
      <c r="F118" s="176">
        <f t="shared" si="3"/>
        <v>0</v>
      </c>
      <c r="G118" s="176">
        <f t="shared" si="3"/>
        <v>0</v>
      </c>
      <c r="H118" s="179"/>
      <c r="I118" s="180"/>
      <c r="J118" s="179"/>
      <c r="K118" s="180"/>
      <c r="L118" s="179"/>
      <c r="M118" s="179"/>
      <c r="N118" s="180"/>
      <c r="O118" s="180"/>
    </row>
    <row r="119" spans="1:15" ht="15">
      <c r="A119">
        <f>Program!$B$5</f>
      </c>
      <c r="B119">
        <f>Program!$B$4</f>
      </c>
      <c r="C119" s="176">
        <v>114</v>
      </c>
      <c r="D119" s="178" t="s">
        <v>1699</v>
      </c>
      <c r="E119" s="178" t="s">
        <v>708</v>
      </c>
      <c r="F119" s="176">
        <f t="shared" si="3"/>
        <v>0</v>
      </c>
      <c r="G119" s="176">
        <f t="shared" si="3"/>
        <v>0</v>
      </c>
      <c r="H119" s="179"/>
      <c r="I119" s="180"/>
      <c r="J119" s="179"/>
      <c r="K119" s="180"/>
      <c r="L119" s="179"/>
      <c r="M119" s="179"/>
      <c r="N119" s="180"/>
      <c r="O119" s="180"/>
    </row>
    <row r="120" spans="1:15" ht="15">
      <c r="A120">
        <f>Program!$B$5</f>
      </c>
      <c r="B120">
        <f>Program!$B$4</f>
      </c>
      <c r="C120" s="176">
        <v>115</v>
      </c>
      <c r="D120" s="178" t="s">
        <v>1700</v>
      </c>
      <c r="E120" s="178" t="s">
        <v>709</v>
      </c>
      <c r="F120" s="176">
        <f t="shared" si="3"/>
        <v>0</v>
      </c>
      <c r="G120" s="176">
        <f t="shared" si="3"/>
        <v>0</v>
      </c>
      <c r="H120" s="179"/>
      <c r="I120" s="180"/>
      <c r="J120" s="179"/>
      <c r="K120" s="180"/>
      <c r="L120" s="179"/>
      <c r="M120" s="179"/>
      <c r="N120" s="180"/>
      <c r="O120" s="180"/>
    </row>
    <row r="121" spans="1:15" ht="15">
      <c r="A121">
        <f>Program!$B$5</f>
      </c>
      <c r="B121">
        <f>Program!$B$4</f>
      </c>
      <c r="C121" s="176">
        <v>116</v>
      </c>
      <c r="D121" s="178" t="s">
        <v>1701</v>
      </c>
      <c r="E121" s="178" t="s">
        <v>710</v>
      </c>
      <c r="F121" s="176">
        <f t="shared" si="3"/>
        <v>0</v>
      </c>
      <c r="G121" s="176">
        <f t="shared" si="3"/>
        <v>0</v>
      </c>
      <c r="H121" s="179"/>
      <c r="I121" s="180"/>
      <c r="J121" s="179"/>
      <c r="K121" s="180"/>
      <c r="L121" s="179"/>
      <c r="M121" s="179"/>
      <c r="N121" s="180"/>
      <c r="O121" s="180"/>
    </row>
    <row r="122" spans="1:15" ht="15">
      <c r="A122">
        <f>Program!$B$5</f>
      </c>
      <c r="B122">
        <f>Program!$B$4</f>
      </c>
      <c r="C122" s="176">
        <v>117</v>
      </c>
      <c r="D122" s="178" t="s">
        <v>1702</v>
      </c>
      <c r="E122" s="178" t="s">
        <v>711</v>
      </c>
      <c r="F122" s="176">
        <f t="shared" si="3"/>
        <v>0</v>
      </c>
      <c r="G122" s="176">
        <f t="shared" si="3"/>
        <v>0</v>
      </c>
      <c r="H122" s="179"/>
      <c r="I122" s="180"/>
      <c r="J122" s="179"/>
      <c r="K122" s="180"/>
      <c r="L122" s="179"/>
      <c r="M122" s="179"/>
      <c r="N122" s="180"/>
      <c r="O122" s="180"/>
    </row>
    <row r="123" spans="1:15" ht="15">
      <c r="A123">
        <f>Program!$B$5</f>
      </c>
      <c r="B123">
        <f>Program!$B$4</f>
      </c>
      <c r="C123" s="176">
        <v>118</v>
      </c>
      <c r="D123" s="178" t="s">
        <v>1703</v>
      </c>
      <c r="E123" s="178" t="s">
        <v>712</v>
      </c>
      <c r="F123" s="176">
        <f t="shared" si="3"/>
        <v>0</v>
      </c>
      <c r="G123" s="176">
        <f t="shared" si="3"/>
        <v>0</v>
      </c>
      <c r="H123" s="179"/>
      <c r="I123" s="180"/>
      <c r="J123" s="179"/>
      <c r="K123" s="180"/>
      <c r="L123" s="179"/>
      <c r="M123" s="179"/>
      <c r="N123" s="180"/>
      <c r="O123" s="180"/>
    </row>
    <row r="124" spans="1:15" ht="15">
      <c r="A124">
        <f>Program!$B$5</f>
      </c>
      <c r="B124">
        <f>Program!$B$4</f>
      </c>
      <c r="C124" s="176">
        <v>119</v>
      </c>
      <c r="D124" s="178" t="s">
        <v>1704</v>
      </c>
      <c r="E124" s="178" t="s">
        <v>713</v>
      </c>
      <c r="F124" s="176">
        <f t="shared" si="3"/>
        <v>0</v>
      </c>
      <c r="G124" s="176">
        <f t="shared" si="3"/>
        <v>0</v>
      </c>
      <c r="H124" s="179"/>
      <c r="I124" s="180"/>
      <c r="J124" s="179"/>
      <c r="K124" s="180"/>
      <c r="L124" s="179"/>
      <c r="M124" s="179"/>
      <c r="N124" s="180"/>
      <c r="O124" s="180"/>
    </row>
    <row r="125" spans="1:15" ht="15">
      <c r="A125">
        <f>Program!$B$5</f>
      </c>
      <c r="B125">
        <f>Program!$B$4</f>
      </c>
      <c r="C125" s="176">
        <v>120</v>
      </c>
      <c r="D125" s="178" t="s">
        <v>1705</v>
      </c>
      <c r="E125" s="178" t="s">
        <v>714</v>
      </c>
      <c r="F125" s="176">
        <f t="shared" si="3"/>
        <v>0</v>
      </c>
      <c r="G125" s="176">
        <f t="shared" si="3"/>
        <v>0</v>
      </c>
      <c r="H125" s="179"/>
      <c r="I125" s="180"/>
      <c r="J125" s="179"/>
      <c r="K125" s="180"/>
      <c r="L125" s="179"/>
      <c r="M125" s="179"/>
      <c r="N125" s="180"/>
      <c r="O125" s="180"/>
    </row>
    <row r="126" spans="1:15" ht="15">
      <c r="A126">
        <f>Program!$B$5</f>
      </c>
      <c r="B126">
        <f>Program!$B$4</f>
      </c>
      <c r="C126" s="176">
        <v>121</v>
      </c>
      <c r="D126" s="178" t="s">
        <v>1706</v>
      </c>
      <c r="E126" s="178" t="s">
        <v>715</v>
      </c>
      <c r="F126" s="176">
        <f t="shared" si="3"/>
        <v>0</v>
      </c>
      <c r="G126" s="176">
        <f t="shared" si="3"/>
        <v>0</v>
      </c>
      <c r="H126" s="179"/>
      <c r="I126" s="180"/>
      <c r="J126" s="179"/>
      <c r="K126" s="180"/>
      <c r="L126" s="179"/>
      <c r="M126" s="179"/>
      <c r="N126" s="180"/>
      <c r="O126" s="180"/>
    </row>
    <row r="127" spans="1:15" ht="15">
      <c r="A127">
        <f>Program!$B$5</f>
      </c>
      <c r="B127">
        <f>Program!$B$4</f>
      </c>
      <c r="C127" s="176">
        <v>122</v>
      </c>
      <c r="D127" s="178" t="s">
        <v>1707</v>
      </c>
      <c r="E127" s="178" t="s">
        <v>716</v>
      </c>
      <c r="F127" s="176">
        <f t="shared" si="3"/>
        <v>0</v>
      </c>
      <c r="G127" s="176">
        <f t="shared" si="3"/>
        <v>0</v>
      </c>
      <c r="H127" s="179"/>
      <c r="I127" s="180"/>
      <c r="J127" s="179"/>
      <c r="K127" s="180"/>
      <c r="L127" s="179"/>
      <c r="M127" s="179"/>
      <c r="N127" s="180"/>
      <c r="O127" s="180"/>
    </row>
    <row r="128" spans="1:15" ht="15">
      <c r="A128">
        <f>Program!$B$5</f>
      </c>
      <c r="B128">
        <f>Program!$B$4</f>
      </c>
      <c r="C128" s="176">
        <v>123</v>
      </c>
      <c r="D128" s="178" t="s">
        <v>1708</v>
      </c>
      <c r="E128" s="178" t="s">
        <v>717</v>
      </c>
      <c r="F128" s="176">
        <f t="shared" si="3"/>
        <v>0</v>
      </c>
      <c r="G128" s="176">
        <f t="shared" si="3"/>
        <v>0</v>
      </c>
      <c r="H128" s="179"/>
      <c r="I128" s="180"/>
      <c r="J128" s="179"/>
      <c r="K128" s="180"/>
      <c r="L128" s="179"/>
      <c r="M128" s="179"/>
      <c r="N128" s="180"/>
      <c r="O128" s="180"/>
    </row>
    <row r="129" spans="1:15" ht="15">
      <c r="A129">
        <f>Program!$B$5</f>
      </c>
      <c r="B129">
        <f>Program!$B$4</f>
      </c>
      <c r="C129" s="176">
        <v>124</v>
      </c>
      <c r="D129" s="178" t="s">
        <v>1709</v>
      </c>
      <c r="E129" s="178" t="s">
        <v>718</v>
      </c>
      <c r="F129" s="176">
        <f t="shared" si="3"/>
        <v>0</v>
      </c>
      <c r="G129" s="176">
        <f t="shared" si="3"/>
        <v>0</v>
      </c>
      <c r="H129" s="179"/>
      <c r="I129" s="180"/>
      <c r="J129" s="179"/>
      <c r="K129" s="180"/>
      <c r="L129" s="179"/>
      <c r="M129" s="179"/>
      <c r="N129" s="180"/>
      <c r="O129" s="180"/>
    </row>
    <row r="130" spans="1:15" ht="15">
      <c r="A130">
        <f>Program!$B$5</f>
      </c>
      <c r="B130">
        <f>Program!$B$4</f>
      </c>
      <c r="C130" s="176">
        <v>125</v>
      </c>
      <c r="D130" s="178" t="s">
        <v>1710</v>
      </c>
      <c r="E130" s="178" t="s">
        <v>719</v>
      </c>
      <c r="F130" s="176">
        <f t="shared" si="3"/>
        <v>0</v>
      </c>
      <c r="G130" s="176">
        <f t="shared" si="3"/>
        <v>0</v>
      </c>
      <c r="H130" s="179"/>
      <c r="I130" s="180"/>
      <c r="J130" s="179"/>
      <c r="K130" s="180"/>
      <c r="L130" s="179"/>
      <c r="M130" s="179"/>
      <c r="N130" s="180"/>
      <c r="O130" s="180"/>
    </row>
    <row r="131" spans="1:15" ht="15">
      <c r="A131">
        <f>Program!$B$5</f>
      </c>
      <c r="B131">
        <f>Program!$B$4</f>
      </c>
      <c r="C131" s="176">
        <v>126</v>
      </c>
      <c r="D131" s="178" t="s">
        <v>1711</v>
      </c>
      <c r="E131" s="178" t="s">
        <v>720</v>
      </c>
      <c r="F131" s="176">
        <f t="shared" si="3"/>
        <v>0</v>
      </c>
      <c r="G131" s="176">
        <f t="shared" si="3"/>
        <v>0</v>
      </c>
      <c r="H131" s="179"/>
      <c r="I131" s="180"/>
      <c r="J131" s="179"/>
      <c r="K131" s="180"/>
      <c r="L131" s="179"/>
      <c r="M131" s="179"/>
      <c r="N131" s="180"/>
      <c r="O131" s="180"/>
    </row>
    <row r="132" spans="1:15" ht="15">
      <c r="A132">
        <f>Program!$B$5</f>
      </c>
      <c r="B132">
        <f>Program!$B$4</f>
      </c>
      <c r="C132" s="176">
        <v>127</v>
      </c>
      <c r="D132" s="178" t="s">
        <v>1712</v>
      </c>
      <c r="E132" s="178" t="s">
        <v>721</v>
      </c>
      <c r="F132" s="176">
        <f t="shared" si="3"/>
        <v>0</v>
      </c>
      <c r="G132" s="176">
        <f t="shared" si="3"/>
        <v>0</v>
      </c>
      <c r="H132" s="179"/>
      <c r="I132" s="180"/>
      <c r="J132" s="179"/>
      <c r="K132" s="180"/>
      <c r="L132" s="179"/>
      <c r="M132" s="179"/>
      <c r="N132" s="180"/>
      <c r="O132" s="180"/>
    </row>
    <row r="133" spans="1:15" ht="15">
      <c r="A133">
        <f>Program!$B$5</f>
      </c>
      <c r="B133">
        <f>Program!$B$4</f>
      </c>
      <c r="C133" s="176">
        <v>128</v>
      </c>
      <c r="D133" s="178" t="s">
        <v>1713</v>
      </c>
      <c r="E133" s="178" t="s">
        <v>722</v>
      </c>
      <c r="F133" s="176">
        <f t="shared" si="3"/>
        <v>0</v>
      </c>
      <c r="G133" s="176">
        <f t="shared" si="3"/>
        <v>0</v>
      </c>
      <c r="H133" s="179"/>
      <c r="I133" s="180"/>
      <c r="J133" s="179"/>
      <c r="K133" s="180"/>
      <c r="L133" s="179"/>
      <c r="M133" s="179"/>
      <c r="N133" s="180"/>
      <c r="O133" s="180"/>
    </row>
    <row r="134" spans="1:15" ht="15">
      <c r="A134">
        <f>Program!$B$5</f>
      </c>
      <c r="B134">
        <f>Program!$B$4</f>
      </c>
      <c r="C134" s="176">
        <v>129</v>
      </c>
      <c r="D134" s="178" t="s">
        <v>1714</v>
      </c>
      <c r="E134" s="178" t="s">
        <v>723</v>
      </c>
      <c r="F134" s="176">
        <f t="shared" si="3"/>
        <v>0</v>
      </c>
      <c r="G134" s="176">
        <f t="shared" si="3"/>
        <v>0</v>
      </c>
      <c r="H134" s="179"/>
      <c r="I134" s="180"/>
      <c r="J134" s="179"/>
      <c r="K134" s="180"/>
      <c r="L134" s="179"/>
      <c r="M134" s="179"/>
      <c r="N134" s="180"/>
      <c r="O134" s="180"/>
    </row>
    <row r="135" spans="1:15" ht="15">
      <c r="A135">
        <f>Program!$B$5</f>
      </c>
      <c r="B135">
        <f>Program!$B$4</f>
      </c>
      <c r="C135" s="176">
        <v>130</v>
      </c>
      <c r="D135" s="178" t="s">
        <v>1715</v>
      </c>
      <c r="E135" s="178" t="s">
        <v>724</v>
      </c>
      <c r="F135" s="176">
        <f t="shared" si="3"/>
        <v>0</v>
      </c>
      <c r="G135" s="176">
        <f t="shared" si="3"/>
        <v>0</v>
      </c>
      <c r="H135" s="179"/>
      <c r="I135" s="180"/>
      <c r="J135" s="179"/>
      <c r="K135" s="180"/>
      <c r="L135" s="179"/>
      <c r="M135" s="179"/>
      <c r="N135" s="180"/>
      <c r="O135" s="180"/>
    </row>
    <row r="136" spans="1:15" ht="15">
      <c r="A136">
        <f>Program!$B$5</f>
      </c>
      <c r="B136">
        <f>Program!$B$4</f>
      </c>
      <c r="C136" s="176">
        <v>131</v>
      </c>
      <c r="D136" s="178" t="s">
        <v>1716</v>
      </c>
      <c r="E136" s="178" t="s">
        <v>725</v>
      </c>
      <c r="F136" s="176">
        <f aca="true" t="shared" si="4" ref="F136:G199">+SUM(H136+J136+L136+N136)</f>
        <v>0</v>
      </c>
      <c r="G136" s="176">
        <f t="shared" si="4"/>
        <v>0</v>
      </c>
      <c r="H136" s="179"/>
      <c r="I136" s="180"/>
      <c r="J136" s="179"/>
      <c r="K136" s="180"/>
      <c r="L136" s="179"/>
      <c r="M136" s="179"/>
      <c r="N136" s="180"/>
      <c r="O136" s="180"/>
    </row>
    <row r="137" spans="1:15" ht="15">
      <c r="A137">
        <f>Program!$B$5</f>
      </c>
      <c r="B137">
        <f>Program!$B$4</f>
      </c>
      <c r="C137" s="176">
        <v>132</v>
      </c>
      <c r="D137" s="178" t="s">
        <v>1717</v>
      </c>
      <c r="E137" s="178" t="s">
        <v>726</v>
      </c>
      <c r="F137" s="176">
        <f t="shared" si="4"/>
        <v>0</v>
      </c>
      <c r="G137" s="176">
        <f t="shared" si="4"/>
        <v>0</v>
      </c>
      <c r="H137" s="179"/>
      <c r="I137" s="180"/>
      <c r="J137" s="179"/>
      <c r="K137" s="180"/>
      <c r="L137" s="179"/>
      <c r="M137" s="179"/>
      <c r="N137" s="180"/>
      <c r="O137" s="180"/>
    </row>
    <row r="138" spans="1:15" ht="15">
      <c r="A138">
        <f>Program!$B$5</f>
      </c>
      <c r="B138">
        <f>Program!$B$4</f>
      </c>
      <c r="C138" s="176">
        <v>133</v>
      </c>
      <c r="D138" s="178" t="s">
        <v>1718</v>
      </c>
      <c r="E138" s="178" t="s">
        <v>727</v>
      </c>
      <c r="F138" s="176">
        <f t="shared" si="4"/>
        <v>0</v>
      </c>
      <c r="G138" s="176">
        <f t="shared" si="4"/>
        <v>0</v>
      </c>
      <c r="H138" s="179"/>
      <c r="I138" s="180"/>
      <c r="J138" s="179"/>
      <c r="K138" s="180"/>
      <c r="L138" s="179"/>
      <c r="M138" s="179"/>
      <c r="N138" s="180"/>
      <c r="O138" s="180"/>
    </row>
    <row r="139" spans="1:15" ht="15">
      <c r="A139">
        <f>Program!$B$5</f>
      </c>
      <c r="B139">
        <f>Program!$B$4</f>
      </c>
      <c r="C139" s="176">
        <v>134</v>
      </c>
      <c r="D139" s="178" t="s">
        <v>1719</v>
      </c>
      <c r="E139" s="178" t="s">
        <v>728</v>
      </c>
      <c r="F139" s="176">
        <f t="shared" si="4"/>
        <v>0</v>
      </c>
      <c r="G139" s="176">
        <f t="shared" si="4"/>
        <v>0</v>
      </c>
      <c r="H139" s="179"/>
      <c r="I139" s="180"/>
      <c r="J139" s="179"/>
      <c r="K139" s="180"/>
      <c r="L139" s="179"/>
      <c r="M139" s="179"/>
      <c r="N139" s="180"/>
      <c r="O139" s="180"/>
    </row>
    <row r="140" spans="1:15" ht="15">
      <c r="A140">
        <f>Program!$B$5</f>
      </c>
      <c r="B140">
        <f>Program!$B$4</f>
      </c>
      <c r="C140" s="176">
        <v>135</v>
      </c>
      <c r="D140" s="178" t="s">
        <v>1720</v>
      </c>
      <c r="E140" s="178" t="s">
        <v>729</v>
      </c>
      <c r="F140" s="176">
        <f t="shared" si="4"/>
        <v>0</v>
      </c>
      <c r="G140" s="176">
        <f t="shared" si="4"/>
        <v>0</v>
      </c>
      <c r="H140" s="179"/>
      <c r="I140" s="180"/>
      <c r="J140" s="179"/>
      <c r="K140" s="180"/>
      <c r="L140" s="179"/>
      <c r="M140" s="179"/>
      <c r="N140" s="180"/>
      <c r="O140" s="180"/>
    </row>
    <row r="141" spans="1:15" ht="15">
      <c r="A141">
        <f>Program!$B$5</f>
      </c>
      <c r="B141">
        <f>Program!$B$4</f>
      </c>
      <c r="C141" s="176">
        <v>136</v>
      </c>
      <c r="D141" s="178" t="s">
        <v>1721</v>
      </c>
      <c r="E141" s="178" t="s">
        <v>730</v>
      </c>
      <c r="F141" s="176">
        <f t="shared" si="4"/>
        <v>0</v>
      </c>
      <c r="G141" s="176">
        <f t="shared" si="4"/>
        <v>0</v>
      </c>
      <c r="H141" s="179"/>
      <c r="I141" s="180"/>
      <c r="J141" s="179"/>
      <c r="K141" s="180"/>
      <c r="L141" s="179"/>
      <c r="M141" s="179"/>
      <c r="N141" s="180"/>
      <c r="O141" s="180"/>
    </row>
    <row r="142" spans="1:15" ht="15">
      <c r="A142">
        <f>Program!$B$5</f>
      </c>
      <c r="B142">
        <f>Program!$B$4</f>
      </c>
      <c r="C142" s="176">
        <v>137</v>
      </c>
      <c r="D142" s="178" t="s">
        <v>1722</v>
      </c>
      <c r="E142" s="178" t="s">
        <v>731</v>
      </c>
      <c r="F142" s="176">
        <f t="shared" si="4"/>
        <v>0</v>
      </c>
      <c r="G142" s="176">
        <f t="shared" si="4"/>
        <v>0</v>
      </c>
      <c r="H142" s="179"/>
      <c r="I142" s="180"/>
      <c r="J142" s="179"/>
      <c r="K142" s="180"/>
      <c r="L142" s="179"/>
      <c r="M142" s="179"/>
      <c r="N142" s="180"/>
      <c r="O142" s="180"/>
    </row>
    <row r="143" spans="1:15" ht="15">
      <c r="A143">
        <f>Program!$B$5</f>
      </c>
      <c r="B143">
        <f>Program!$B$4</f>
      </c>
      <c r="C143" s="176">
        <v>138</v>
      </c>
      <c r="D143" s="178" t="s">
        <v>1723</v>
      </c>
      <c r="E143" s="178" t="s">
        <v>732</v>
      </c>
      <c r="F143" s="176">
        <f t="shared" si="4"/>
        <v>0</v>
      </c>
      <c r="G143" s="176">
        <f t="shared" si="4"/>
        <v>0</v>
      </c>
      <c r="H143" s="179"/>
      <c r="I143" s="180"/>
      <c r="J143" s="179"/>
      <c r="K143" s="180"/>
      <c r="L143" s="179"/>
      <c r="M143" s="179"/>
      <c r="N143" s="180"/>
      <c r="O143" s="180"/>
    </row>
    <row r="144" spans="1:15" ht="15">
      <c r="A144">
        <f>Program!$B$5</f>
      </c>
      <c r="B144">
        <f>Program!$B$4</f>
      </c>
      <c r="C144" s="176">
        <v>139</v>
      </c>
      <c r="D144" s="178" t="s">
        <v>1724</v>
      </c>
      <c r="E144" s="178" t="s">
        <v>733</v>
      </c>
      <c r="F144" s="176">
        <f t="shared" si="4"/>
        <v>0</v>
      </c>
      <c r="G144" s="176">
        <f t="shared" si="4"/>
        <v>0</v>
      </c>
      <c r="H144" s="179"/>
      <c r="I144" s="180"/>
      <c r="J144" s="179"/>
      <c r="K144" s="180"/>
      <c r="L144" s="179"/>
      <c r="M144" s="179"/>
      <c r="N144" s="180"/>
      <c r="O144" s="180"/>
    </row>
    <row r="145" spans="1:15" ht="15">
      <c r="A145">
        <f>Program!$B$5</f>
      </c>
      <c r="B145">
        <f>Program!$B$4</f>
      </c>
      <c r="C145" s="176">
        <v>140</v>
      </c>
      <c r="D145" s="178" t="s">
        <v>1725</v>
      </c>
      <c r="E145" s="178" t="s">
        <v>734</v>
      </c>
      <c r="F145" s="176">
        <f t="shared" si="4"/>
        <v>0</v>
      </c>
      <c r="G145" s="176">
        <f t="shared" si="4"/>
        <v>0</v>
      </c>
      <c r="H145" s="179"/>
      <c r="I145" s="180"/>
      <c r="J145" s="179"/>
      <c r="K145" s="180"/>
      <c r="L145" s="179"/>
      <c r="M145" s="179"/>
      <c r="N145" s="180"/>
      <c r="O145" s="180"/>
    </row>
    <row r="146" spans="1:15" ht="15">
      <c r="A146">
        <f>Program!$B$5</f>
      </c>
      <c r="B146">
        <f>Program!$B$4</f>
      </c>
      <c r="C146" s="176">
        <v>141</v>
      </c>
      <c r="D146" s="178" t="s">
        <v>1726</v>
      </c>
      <c r="E146" s="178" t="s">
        <v>735</v>
      </c>
      <c r="F146" s="176">
        <f t="shared" si="4"/>
        <v>0</v>
      </c>
      <c r="G146" s="176">
        <f t="shared" si="4"/>
        <v>0</v>
      </c>
      <c r="H146" s="179"/>
      <c r="I146" s="180"/>
      <c r="J146" s="179"/>
      <c r="K146" s="180"/>
      <c r="L146" s="179"/>
      <c r="M146" s="179"/>
      <c r="N146" s="180"/>
      <c r="O146" s="180"/>
    </row>
    <row r="147" spans="1:15" ht="15">
      <c r="A147">
        <f>Program!$B$5</f>
      </c>
      <c r="B147">
        <f>Program!$B$4</f>
      </c>
      <c r="C147" s="176">
        <v>142</v>
      </c>
      <c r="D147" s="178" t="s">
        <v>1727</v>
      </c>
      <c r="E147" s="178" t="s">
        <v>736</v>
      </c>
      <c r="F147" s="176">
        <f t="shared" si="4"/>
        <v>0</v>
      </c>
      <c r="G147" s="176">
        <f t="shared" si="4"/>
        <v>0</v>
      </c>
      <c r="H147" s="179"/>
      <c r="I147" s="180"/>
      <c r="J147" s="179"/>
      <c r="K147" s="180"/>
      <c r="L147" s="179"/>
      <c r="M147" s="179"/>
      <c r="N147" s="180"/>
      <c r="O147" s="180"/>
    </row>
    <row r="148" spans="1:15" ht="15">
      <c r="A148">
        <f>Program!$B$5</f>
      </c>
      <c r="B148">
        <f>Program!$B$4</f>
      </c>
      <c r="C148" s="176">
        <v>143</v>
      </c>
      <c r="D148" s="178" t="s">
        <v>1728</v>
      </c>
      <c r="E148" s="178" t="s">
        <v>737</v>
      </c>
      <c r="F148" s="176">
        <f t="shared" si="4"/>
        <v>0</v>
      </c>
      <c r="G148" s="176">
        <f t="shared" si="4"/>
        <v>0</v>
      </c>
      <c r="H148" s="179"/>
      <c r="I148" s="180"/>
      <c r="J148" s="179"/>
      <c r="K148" s="180"/>
      <c r="L148" s="179"/>
      <c r="M148" s="179"/>
      <c r="N148" s="180"/>
      <c r="O148" s="180"/>
    </row>
    <row r="149" spans="1:15" ht="15">
      <c r="A149">
        <f>Program!$B$5</f>
      </c>
      <c r="B149">
        <f>Program!$B$4</f>
      </c>
      <c r="C149" s="176">
        <v>144</v>
      </c>
      <c r="D149" s="178" t="s">
        <v>1729</v>
      </c>
      <c r="E149" s="178" t="s">
        <v>738</v>
      </c>
      <c r="F149" s="176">
        <f t="shared" si="4"/>
        <v>0</v>
      </c>
      <c r="G149" s="176">
        <f t="shared" si="4"/>
        <v>0</v>
      </c>
      <c r="H149" s="179"/>
      <c r="I149" s="180"/>
      <c r="J149" s="179"/>
      <c r="K149" s="180"/>
      <c r="L149" s="179"/>
      <c r="M149" s="179"/>
      <c r="N149" s="180"/>
      <c r="O149" s="180"/>
    </row>
    <row r="150" spans="1:15" ht="15">
      <c r="A150">
        <f>Program!$B$5</f>
      </c>
      <c r="B150">
        <f>Program!$B$4</f>
      </c>
      <c r="C150" s="176">
        <v>145</v>
      </c>
      <c r="D150" s="178" t="s">
        <v>1730</v>
      </c>
      <c r="E150" s="178" t="s">
        <v>739</v>
      </c>
      <c r="F150" s="176">
        <f t="shared" si="4"/>
        <v>0</v>
      </c>
      <c r="G150" s="176">
        <f t="shared" si="4"/>
        <v>0</v>
      </c>
      <c r="H150" s="179"/>
      <c r="I150" s="180"/>
      <c r="J150" s="179"/>
      <c r="K150" s="180"/>
      <c r="L150" s="179"/>
      <c r="M150" s="179"/>
      <c r="N150" s="180"/>
      <c r="O150" s="180"/>
    </row>
    <row r="151" spans="1:15" ht="15">
      <c r="A151">
        <f>Program!$B$5</f>
      </c>
      <c r="B151">
        <f>Program!$B$4</f>
      </c>
      <c r="C151" s="176">
        <v>146</v>
      </c>
      <c r="D151" s="178" t="s">
        <v>1731</v>
      </c>
      <c r="E151" s="178" t="s">
        <v>740</v>
      </c>
      <c r="F151" s="176">
        <f t="shared" si="4"/>
        <v>0</v>
      </c>
      <c r="G151" s="176">
        <f t="shared" si="4"/>
        <v>0</v>
      </c>
      <c r="H151" s="179"/>
      <c r="I151" s="180"/>
      <c r="J151" s="179"/>
      <c r="K151" s="180"/>
      <c r="L151" s="179"/>
      <c r="M151" s="179"/>
      <c r="N151" s="180"/>
      <c r="O151" s="180"/>
    </row>
    <row r="152" spans="1:15" ht="15">
      <c r="A152">
        <f>Program!$B$5</f>
      </c>
      <c r="B152">
        <f>Program!$B$4</f>
      </c>
      <c r="C152" s="176">
        <v>147</v>
      </c>
      <c r="D152" s="178" t="s">
        <v>1732</v>
      </c>
      <c r="E152" s="178" t="s">
        <v>741</v>
      </c>
      <c r="F152" s="176">
        <f t="shared" si="4"/>
        <v>0</v>
      </c>
      <c r="G152" s="176">
        <f t="shared" si="4"/>
        <v>0</v>
      </c>
      <c r="H152" s="179"/>
      <c r="I152" s="180"/>
      <c r="J152" s="179"/>
      <c r="K152" s="180"/>
      <c r="L152" s="179"/>
      <c r="M152" s="179"/>
      <c r="N152" s="180"/>
      <c r="O152" s="180"/>
    </row>
    <row r="153" spans="1:15" ht="15">
      <c r="A153">
        <f>Program!$B$5</f>
      </c>
      <c r="B153">
        <f>Program!$B$4</f>
      </c>
      <c r="C153" s="176">
        <v>148</v>
      </c>
      <c r="D153" s="178" t="s">
        <v>1733</v>
      </c>
      <c r="E153" s="178" t="s">
        <v>742</v>
      </c>
      <c r="F153" s="176">
        <f t="shared" si="4"/>
        <v>0</v>
      </c>
      <c r="G153" s="176">
        <f t="shared" si="4"/>
        <v>0</v>
      </c>
      <c r="H153" s="179"/>
      <c r="I153" s="180"/>
      <c r="J153" s="179"/>
      <c r="K153" s="180"/>
      <c r="L153" s="179"/>
      <c r="M153" s="179"/>
      <c r="N153" s="180"/>
      <c r="O153" s="180"/>
    </row>
    <row r="154" spans="1:15" ht="15">
      <c r="A154">
        <f>Program!$B$5</f>
      </c>
      <c r="B154">
        <f>Program!$B$4</f>
      </c>
      <c r="C154" s="176">
        <v>149</v>
      </c>
      <c r="D154" s="178" t="s">
        <v>1734</v>
      </c>
      <c r="E154" s="178" t="s">
        <v>743</v>
      </c>
      <c r="F154" s="176">
        <f t="shared" si="4"/>
        <v>0</v>
      </c>
      <c r="G154" s="176">
        <f t="shared" si="4"/>
        <v>0</v>
      </c>
      <c r="H154" s="179"/>
      <c r="I154" s="180"/>
      <c r="J154" s="179"/>
      <c r="K154" s="180"/>
      <c r="L154" s="179"/>
      <c r="M154" s="179"/>
      <c r="N154" s="180"/>
      <c r="O154" s="180"/>
    </row>
    <row r="155" spans="1:15" ht="15">
      <c r="A155">
        <f>Program!$B$5</f>
      </c>
      <c r="B155">
        <f>Program!$B$4</f>
      </c>
      <c r="C155" s="176">
        <v>150</v>
      </c>
      <c r="D155" s="178" t="s">
        <v>1735</v>
      </c>
      <c r="E155" s="178" t="s">
        <v>744</v>
      </c>
      <c r="F155" s="176">
        <f t="shared" si="4"/>
        <v>0</v>
      </c>
      <c r="G155" s="176">
        <f t="shared" si="4"/>
        <v>0</v>
      </c>
      <c r="H155" s="179"/>
      <c r="I155" s="180"/>
      <c r="J155" s="179"/>
      <c r="K155" s="180"/>
      <c r="L155" s="179"/>
      <c r="M155" s="179"/>
      <c r="N155" s="180"/>
      <c r="O155" s="180"/>
    </row>
    <row r="156" spans="1:15" ht="15">
      <c r="A156">
        <f>Program!$B$5</f>
      </c>
      <c r="B156">
        <f>Program!$B$4</f>
      </c>
      <c r="C156" s="176">
        <v>151</v>
      </c>
      <c r="D156" s="178" t="s">
        <v>1736</v>
      </c>
      <c r="E156" s="178" t="s">
        <v>745</v>
      </c>
      <c r="F156" s="176">
        <f t="shared" si="4"/>
        <v>0</v>
      </c>
      <c r="G156" s="176">
        <f t="shared" si="4"/>
        <v>0</v>
      </c>
      <c r="H156" s="179"/>
      <c r="I156" s="180"/>
      <c r="J156" s="179"/>
      <c r="K156" s="180"/>
      <c r="L156" s="179"/>
      <c r="M156" s="179"/>
      <c r="N156" s="180"/>
      <c r="O156" s="180"/>
    </row>
    <row r="157" spans="1:15" ht="15">
      <c r="A157">
        <f>Program!$B$5</f>
      </c>
      <c r="B157">
        <f>Program!$B$4</f>
      </c>
      <c r="C157" s="176">
        <v>152</v>
      </c>
      <c r="D157" s="178" t="s">
        <v>1737</v>
      </c>
      <c r="E157" s="178" t="s">
        <v>746</v>
      </c>
      <c r="F157" s="176">
        <f t="shared" si="4"/>
        <v>0</v>
      </c>
      <c r="G157" s="176">
        <f t="shared" si="4"/>
        <v>0</v>
      </c>
      <c r="H157" s="179"/>
      <c r="I157" s="180"/>
      <c r="J157" s="179"/>
      <c r="K157" s="180"/>
      <c r="L157" s="179"/>
      <c r="M157" s="179"/>
      <c r="N157" s="180"/>
      <c r="O157" s="180"/>
    </row>
    <row r="158" spans="1:15" ht="15">
      <c r="A158">
        <f>Program!$B$5</f>
      </c>
      <c r="B158">
        <f>Program!$B$4</f>
      </c>
      <c r="C158" s="176">
        <v>153</v>
      </c>
      <c r="D158" s="178" t="s">
        <v>1738</v>
      </c>
      <c r="E158" s="178" t="s">
        <v>747</v>
      </c>
      <c r="F158" s="176">
        <f t="shared" si="4"/>
        <v>0</v>
      </c>
      <c r="G158" s="176">
        <f t="shared" si="4"/>
        <v>0</v>
      </c>
      <c r="H158" s="179"/>
      <c r="I158" s="180"/>
      <c r="J158" s="179"/>
      <c r="K158" s="180"/>
      <c r="L158" s="179"/>
      <c r="M158" s="179"/>
      <c r="N158" s="180"/>
      <c r="O158" s="180"/>
    </row>
    <row r="159" spans="1:15" ht="15">
      <c r="A159">
        <f>Program!$B$5</f>
      </c>
      <c r="B159">
        <f>Program!$B$4</f>
      </c>
      <c r="C159" s="176">
        <v>154</v>
      </c>
      <c r="D159" s="178" t="s">
        <v>1739</v>
      </c>
      <c r="E159" s="178" t="s">
        <v>748</v>
      </c>
      <c r="F159" s="176">
        <f t="shared" si="4"/>
        <v>0</v>
      </c>
      <c r="G159" s="176">
        <f t="shared" si="4"/>
        <v>0</v>
      </c>
      <c r="H159" s="179"/>
      <c r="I159" s="180"/>
      <c r="J159" s="179"/>
      <c r="K159" s="180"/>
      <c r="L159" s="179"/>
      <c r="M159" s="179"/>
      <c r="N159" s="180"/>
      <c r="O159" s="180"/>
    </row>
    <row r="160" spans="1:15" ht="15">
      <c r="A160">
        <f>Program!$B$5</f>
      </c>
      <c r="B160">
        <f>Program!$B$4</f>
      </c>
      <c r="C160" s="176">
        <v>155</v>
      </c>
      <c r="D160" s="178" t="s">
        <v>1740</v>
      </c>
      <c r="E160" s="178" t="s">
        <v>749</v>
      </c>
      <c r="F160" s="176">
        <f t="shared" si="4"/>
        <v>0</v>
      </c>
      <c r="G160" s="176">
        <f t="shared" si="4"/>
        <v>0</v>
      </c>
      <c r="H160" s="179"/>
      <c r="I160" s="180"/>
      <c r="J160" s="179"/>
      <c r="K160" s="180"/>
      <c r="L160" s="179"/>
      <c r="M160" s="179"/>
      <c r="N160" s="180"/>
      <c r="O160" s="180"/>
    </row>
    <row r="161" spans="1:15" ht="15">
      <c r="A161">
        <f>Program!$B$5</f>
      </c>
      <c r="B161">
        <f>Program!$B$4</f>
      </c>
      <c r="C161" s="176">
        <v>156</v>
      </c>
      <c r="D161" s="178" t="s">
        <v>1741</v>
      </c>
      <c r="E161" s="178" t="s">
        <v>750</v>
      </c>
      <c r="F161" s="176">
        <f t="shared" si="4"/>
        <v>0</v>
      </c>
      <c r="G161" s="176">
        <f t="shared" si="4"/>
        <v>0</v>
      </c>
      <c r="H161" s="179"/>
      <c r="I161" s="180"/>
      <c r="J161" s="179"/>
      <c r="K161" s="180"/>
      <c r="L161" s="179"/>
      <c r="M161" s="179"/>
      <c r="N161" s="180"/>
      <c r="O161" s="180"/>
    </row>
    <row r="162" spans="1:15" ht="15">
      <c r="A162">
        <f>Program!$B$5</f>
      </c>
      <c r="B162">
        <f>Program!$B$4</f>
      </c>
      <c r="C162" s="176">
        <v>157</v>
      </c>
      <c r="D162" s="178" t="s">
        <v>1742</v>
      </c>
      <c r="E162" s="178" t="s">
        <v>751</v>
      </c>
      <c r="F162" s="176">
        <f t="shared" si="4"/>
        <v>0</v>
      </c>
      <c r="G162" s="176">
        <f t="shared" si="4"/>
        <v>0</v>
      </c>
      <c r="H162" s="179"/>
      <c r="I162" s="180"/>
      <c r="J162" s="179"/>
      <c r="K162" s="180"/>
      <c r="L162" s="179"/>
      <c r="M162" s="179"/>
      <c r="N162" s="180"/>
      <c r="O162" s="180"/>
    </row>
    <row r="163" spans="1:15" ht="15">
      <c r="A163">
        <f>Program!$B$5</f>
      </c>
      <c r="B163">
        <f>Program!$B$4</f>
      </c>
      <c r="C163" s="176">
        <v>158</v>
      </c>
      <c r="D163" s="178" t="s">
        <v>1743</v>
      </c>
      <c r="E163" s="178" t="s">
        <v>752</v>
      </c>
      <c r="F163" s="176">
        <f t="shared" si="4"/>
        <v>0</v>
      </c>
      <c r="G163" s="176">
        <f t="shared" si="4"/>
        <v>0</v>
      </c>
      <c r="H163" s="179"/>
      <c r="I163" s="180"/>
      <c r="J163" s="179"/>
      <c r="K163" s="180"/>
      <c r="L163" s="179"/>
      <c r="M163" s="179"/>
      <c r="N163" s="180"/>
      <c r="O163" s="180"/>
    </row>
    <row r="164" spans="1:15" ht="15">
      <c r="A164">
        <f>Program!$B$5</f>
      </c>
      <c r="B164">
        <f>Program!$B$4</f>
      </c>
      <c r="C164" s="176">
        <v>159</v>
      </c>
      <c r="D164" s="178" t="s">
        <v>1744</v>
      </c>
      <c r="E164" s="178" t="s">
        <v>753</v>
      </c>
      <c r="F164" s="176">
        <f t="shared" si="4"/>
        <v>0</v>
      </c>
      <c r="G164" s="176">
        <f t="shared" si="4"/>
        <v>0</v>
      </c>
      <c r="H164" s="179"/>
      <c r="I164" s="180"/>
      <c r="J164" s="179"/>
      <c r="K164" s="180"/>
      <c r="L164" s="179"/>
      <c r="M164" s="179"/>
      <c r="N164" s="180"/>
      <c r="O164" s="180"/>
    </row>
    <row r="165" spans="1:15" ht="15">
      <c r="A165">
        <f>Program!$B$5</f>
      </c>
      <c r="B165">
        <f>Program!$B$4</f>
      </c>
      <c r="C165" s="176">
        <v>160</v>
      </c>
      <c r="D165" s="178" t="s">
        <v>1745</v>
      </c>
      <c r="E165" s="178" t="s">
        <v>754</v>
      </c>
      <c r="F165" s="176">
        <f t="shared" si="4"/>
        <v>0</v>
      </c>
      <c r="G165" s="176">
        <f t="shared" si="4"/>
        <v>0</v>
      </c>
      <c r="H165" s="179"/>
      <c r="I165" s="180"/>
      <c r="J165" s="179"/>
      <c r="K165" s="180"/>
      <c r="L165" s="179"/>
      <c r="M165" s="179"/>
      <c r="N165" s="180"/>
      <c r="O165" s="180"/>
    </row>
    <row r="166" spans="1:15" ht="15">
      <c r="A166">
        <f>Program!$B$5</f>
      </c>
      <c r="B166">
        <f>Program!$B$4</f>
      </c>
      <c r="C166" s="176">
        <v>161</v>
      </c>
      <c r="D166" s="178" t="s">
        <v>1746</v>
      </c>
      <c r="E166" s="178" t="s">
        <v>755</v>
      </c>
      <c r="F166" s="176">
        <f t="shared" si="4"/>
        <v>0</v>
      </c>
      <c r="G166" s="176">
        <f t="shared" si="4"/>
        <v>0</v>
      </c>
      <c r="H166" s="179"/>
      <c r="I166" s="180"/>
      <c r="J166" s="179"/>
      <c r="K166" s="179"/>
      <c r="L166" s="179"/>
      <c r="M166" s="179"/>
      <c r="N166" s="180"/>
      <c r="O166" s="180"/>
    </row>
    <row r="167" spans="1:15" ht="15">
      <c r="A167">
        <f>Program!$B$5</f>
      </c>
      <c r="B167">
        <f>Program!$B$4</f>
      </c>
      <c r="C167" s="176">
        <v>162</v>
      </c>
      <c r="D167" s="178" t="s">
        <v>1747</v>
      </c>
      <c r="E167" s="178" t="s">
        <v>756</v>
      </c>
      <c r="F167" s="176">
        <f t="shared" si="4"/>
        <v>0</v>
      </c>
      <c r="G167" s="176">
        <f t="shared" si="4"/>
        <v>0</v>
      </c>
      <c r="H167" s="179"/>
      <c r="I167" s="180"/>
      <c r="J167" s="179"/>
      <c r="K167" s="179"/>
      <c r="L167" s="179"/>
      <c r="M167" s="179"/>
      <c r="N167" s="180"/>
      <c r="O167" s="180"/>
    </row>
    <row r="168" spans="1:15" ht="15">
      <c r="A168">
        <f>Program!$B$5</f>
      </c>
      <c r="B168">
        <f>Program!$B$4</f>
      </c>
      <c r="C168" s="176">
        <v>163</v>
      </c>
      <c r="D168" s="178" t="s">
        <v>1748</v>
      </c>
      <c r="E168" s="178" t="s">
        <v>757</v>
      </c>
      <c r="F168" s="176">
        <f t="shared" si="4"/>
        <v>0</v>
      </c>
      <c r="G168" s="176">
        <f t="shared" si="4"/>
        <v>0</v>
      </c>
      <c r="H168" s="179"/>
      <c r="I168" s="180"/>
      <c r="J168" s="179"/>
      <c r="K168" s="179"/>
      <c r="L168" s="179"/>
      <c r="M168" s="179"/>
      <c r="N168" s="180"/>
      <c r="O168" s="180"/>
    </row>
    <row r="169" spans="1:15" ht="15">
      <c r="A169">
        <f>Program!$B$5</f>
      </c>
      <c r="B169">
        <f>Program!$B$4</f>
      </c>
      <c r="C169" s="176">
        <v>164</v>
      </c>
      <c r="D169" s="178" t="s">
        <v>1749</v>
      </c>
      <c r="E169" s="178" t="s">
        <v>758</v>
      </c>
      <c r="F169" s="176">
        <f t="shared" si="4"/>
        <v>0</v>
      </c>
      <c r="G169" s="176">
        <f t="shared" si="4"/>
        <v>0</v>
      </c>
      <c r="H169" s="179"/>
      <c r="I169" s="180"/>
      <c r="J169" s="179"/>
      <c r="K169" s="179"/>
      <c r="L169" s="179"/>
      <c r="M169" s="179"/>
      <c r="N169" s="180"/>
      <c r="O169" s="180"/>
    </row>
    <row r="170" spans="1:15" ht="15">
      <c r="A170">
        <f>Program!$B$5</f>
      </c>
      <c r="B170">
        <f>Program!$B$4</f>
      </c>
      <c r="C170" s="176">
        <v>165</v>
      </c>
      <c r="D170" s="178" t="s">
        <v>1750</v>
      </c>
      <c r="E170" s="178" t="s">
        <v>759</v>
      </c>
      <c r="F170" s="176">
        <f t="shared" si="4"/>
        <v>0</v>
      </c>
      <c r="G170" s="176">
        <f t="shared" si="4"/>
        <v>0</v>
      </c>
      <c r="H170" s="179"/>
      <c r="I170" s="180"/>
      <c r="J170" s="179"/>
      <c r="K170" s="179"/>
      <c r="L170" s="179"/>
      <c r="M170" s="179"/>
      <c r="N170" s="180"/>
      <c r="O170" s="180"/>
    </row>
    <row r="171" spans="1:15" ht="15">
      <c r="A171">
        <f>Program!$B$5</f>
      </c>
      <c r="B171">
        <f>Program!$B$4</f>
      </c>
      <c r="C171" s="176">
        <v>166</v>
      </c>
      <c r="D171" s="178" t="s">
        <v>1751</v>
      </c>
      <c r="E171" s="178" t="s">
        <v>760</v>
      </c>
      <c r="F171" s="176">
        <f t="shared" si="4"/>
        <v>0</v>
      </c>
      <c r="G171" s="176">
        <f t="shared" si="4"/>
        <v>0</v>
      </c>
      <c r="H171" s="179"/>
      <c r="I171" s="180"/>
      <c r="J171" s="179"/>
      <c r="K171" s="179"/>
      <c r="L171" s="179"/>
      <c r="M171" s="179"/>
      <c r="N171" s="180"/>
      <c r="O171" s="180"/>
    </row>
    <row r="172" spans="1:15" ht="15">
      <c r="A172">
        <f>Program!$B$5</f>
      </c>
      <c r="B172">
        <f>Program!$B$4</f>
      </c>
      <c r="C172" s="176">
        <v>167</v>
      </c>
      <c r="D172" s="178" t="s">
        <v>1752</v>
      </c>
      <c r="E172" s="178" t="s">
        <v>761</v>
      </c>
      <c r="F172" s="176">
        <f t="shared" si="4"/>
        <v>0</v>
      </c>
      <c r="G172" s="176">
        <f t="shared" si="4"/>
        <v>0</v>
      </c>
      <c r="H172" s="179"/>
      <c r="I172" s="180"/>
      <c r="J172" s="179"/>
      <c r="K172" s="179"/>
      <c r="L172" s="179"/>
      <c r="M172" s="179"/>
      <c r="N172" s="180"/>
      <c r="O172" s="180"/>
    </row>
    <row r="173" spans="1:15" ht="15">
      <c r="A173">
        <f>Program!$B$5</f>
      </c>
      <c r="B173">
        <f>Program!$B$4</f>
      </c>
      <c r="C173" s="176">
        <v>168</v>
      </c>
      <c r="D173" s="178" t="s">
        <v>1753</v>
      </c>
      <c r="E173" s="178" t="s">
        <v>762</v>
      </c>
      <c r="F173" s="176">
        <f t="shared" si="4"/>
        <v>0</v>
      </c>
      <c r="G173" s="176">
        <f t="shared" si="4"/>
        <v>0</v>
      </c>
      <c r="H173" s="179"/>
      <c r="I173" s="180"/>
      <c r="J173" s="179"/>
      <c r="K173" s="179"/>
      <c r="L173" s="179"/>
      <c r="M173" s="179"/>
      <c r="N173" s="180"/>
      <c r="O173" s="180"/>
    </row>
    <row r="174" spans="1:15" ht="15">
      <c r="A174">
        <f>Program!$B$5</f>
      </c>
      <c r="B174">
        <f>Program!$B$4</f>
      </c>
      <c r="C174" s="176">
        <v>169</v>
      </c>
      <c r="D174" s="178" t="s">
        <v>1754</v>
      </c>
      <c r="E174" s="178" t="s">
        <v>763</v>
      </c>
      <c r="F174" s="176">
        <f t="shared" si="4"/>
        <v>0</v>
      </c>
      <c r="G174" s="176">
        <f t="shared" si="4"/>
        <v>0</v>
      </c>
      <c r="H174" s="179"/>
      <c r="I174" s="180"/>
      <c r="J174" s="179"/>
      <c r="K174" s="179"/>
      <c r="L174" s="179"/>
      <c r="M174" s="179"/>
      <c r="N174" s="180"/>
      <c r="O174" s="180"/>
    </row>
    <row r="175" spans="1:15" ht="15">
      <c r="A175">
        <f>Program!$B$5</f>
      </c>
      <c r="B175">
        <f>Program!$B$4</f>
      </c>
      <c r="C175" s="176">
        <v>170</v>
      </c>
      <c r="D175" s="178" t="s">
        <v>1755</v>
      </c>
      <c r="E175" s="178" t="s">
        <v>764</v>
      </c>
      <c r="F175" s="176">
        <f t="shared" si="4"/>
        <v>0</v>
      </c>
      <c r="G175" s="176">
        <f t="shared" si="4"/>
        <v>0</v>
      </c>
      <c r="H175" s="179"/>
      <c r="I175" s="180"/>
      <c r="J175" s="179"/>
      <c r="K175" s="179"/>
      <c r="L175" s="179"/>
      <c r="M175" s="179"/>
      <c r="N175" s="180"/>
      <c r="O175" s="180"/>
    </row>
    <row r="176" spans="1:15" ht="15">
      <c r="A176">
        <f>Program!$B$5</f>
      </c>
      <c r="B176">
        <f>Program!$B$4</f>
      </c>
      <c r="C176" s="176">
        <v>171</v>
      </c>
      <c r="D176" s="178" t="s">
        <v>1756</v>
      </c>
      <c r="E176" s="178" t="s">
        <v>765</v>
      </c>
      <c r="F176" s="176">
        <f t="shared" si="4"/>
        <v>0</v>
      </c>
      <c r="G176" s="176">
        <f t="shared" si="4"/>
        <v>0</v>
      </c>
      <c r="H176" s="179"/>
      <c r="I176" s="180"/>
      <c r="J176" s="179"/>
      <c r="K176" s="179"/>
      <c r="L176" s="179"/>
      <c r="M176" s="179"/>
      <c r="N176" s="180"/>
      <c r="O176" s="180"/>
    </row>
    <row r="177" spans="1:15" ht="15">
      <c r="A177">
        <f>Program!$B$5</f>
      </c>
      <c r="B177">
        <f>Program!$B$4</f>
      </c>
      <c r="C177" s="176">
        <v>172</v>
      </c>
      <c r="D177" s="178" t="s">
        <v>1757</v>
      </c>
      <c r="E177" s="178" t="s">
        <v>766</v>
      </c>
      <c r="F177" s="176">
        <f t="shared" si="4"/>
        <v>0</v>
      </c>
      <c r="G177" s="176">
        <f t="shared" si="4"/>
        <v>0</v>
      </c>
      <c r="H177" s="179"/>
      <c r="I177" s="180"/>
      <c r="J177" s="179"/>
      <c r="K177" s="179"/>
      <c r="L177" s="179"/>
      <c r="M177" s="179"/>
      <c r="N177" s="180"/>
      <c r="O177" s="180"/>
    </row>
    <row r="178" spans="1:15" ht="15">
      <c r="A178">
        <f>Program!$B$5</f>
      </c>
      <c r="B178">
        <f>Program!$B$4</f>
      </c>
      <c r="C178" s="176">
        <v>173</v>
      </c>
      <c r="D178" s="178" t="s">
        <v>1758</v>
      </c>
      <c r="E178" s="178" t="s">
        <v>767</v>
      </c>
      <c r="F178" s="176">
        <f t="shared" si="4"/>
        <v>0</v>
      </c>
      <c r="G178" s="176">
        <f t="shared" si="4"/>
        <v>0</v>
      </c>
      <c r="H178" s="179"/>
      <c r="I178" s="180"/>
      <c r="J178" s="179"/>
      <c r="K178" s="179"/>
      <c r="L178" s="179"/>
      <c r="M178" s="179"/>
      <c r="N178" s="180"/>
      <c r="O178" s="180"/>
    </row>
    <row r="179" spans="1:15" ht="15">
      <c r="A179">
        <f>Program!$B$5</f>
      </c>
      <c r="B179">
        <f>Program!$B$4</f>
      </c>
      <c r="C179" s="176">
        <v>174</v>
      </c>
      <c r="D179" s="178" t="s">
        <v>1759</v>
      </c>
      <c r="E179" s="178" t="s">
        <v>768</v>
      </c>
      <c r="F179" s="176">
        <f t="shared" si="4"/>
        <v>0</v>
      </c>
      <c r="G179" s="176">
        <f t="shared" si="4"/>
        <v>0</v>
      </c>
      <c r="H179" s="179"/>
      <c r="I179" s="180"/>
      <c r="J179" s="179"/>
      <c r="K179" s="179"/>
      <c r="L179" s="179"/>
      <c r="M179" s="179"/>
      <c r="N179" s="180"/>
      <c r="O179" s="180"/>
    </row>
    <row r="180" spans="1:15" ht="15">
      <c r="A180">
        <f>Program!$B$5</f>
      </c>
      <c r="B180">
        <f>Program!$B$4</f>
      </c>
      <c r="C180" s="176">
        <v>175</v>
      </c>
      <c r="D180" s="178" t="s">
        <v>1760</v>
      </c>
      <c r="E180" s="178" t="s">
        <v>769</v>
      </c>
      <c r="F180" s="176">
        <f t="shared" si="4"/>
        <v>0</v>
      </c>
      <c r="G180" s="176">
        <f t="shared" si="4"/>
        <v>0</v>
      </c>
      <c r="H180" s="179"/>
      <c r="I180" s="180"/>
      <c r="J180" s="179"/>
      <c r="K180" s="179"/>
      <c r="L180" s="179"/>
      <c r="M180" s="179"/>
      <c r="N180" s="180"/>
      <c r="O180" s="180"/>
    </row>
    <row r="181" spans="1:15" ht="15">
      <c r="A181">
        <f>Program!$B$5</f>
      </c>
      <c r="B181">
        <f>Program!$B$4</f>
      </c>
      <c r="C181" s="176">
        <v>176</v>
      </c>
      <c r="D181" s="178" t="s">
        <v>1761</v>
      </c>
      <c r="E181" s="178" t="s">
        <v>770</v>
      </c>
      <c r="F181" s="176">
        <f t="shared" si="4"/>
        <v>0</v>
      </c>
      <c r="G181" s="176">
        <f t="shared" si="4"/>
        <v>0</v>
      </c>
      <c r="H181" s="179"/>
      <c r="I181" s="180"/>
      <c r="J181" s="179"/>
      <c r="K181" s="179"/>
      <c r="L181" s="179"/>
      <c r="M181" s="179"/>
      <c r="N181" s="180"/>
      <c r="O181" s="180"/>
    </row>
    <row r="182" spans="1:15" ht="15">
      <c r="A182">
        <f>Program!$B$5</f>
      </c>
      <c r="B182">
        <f>Program!$B$4</f>
      </c>
      <c r="C182" s="176">
        <v>177</v>
      </c>
      <c r="D182" s="178" t="s">
        <v>1762</v>
      </c>
      <c r="E182" s="178" t="s">
        <v>771</v>
      </c>
      <c r="F182" s="176">
        <f t="shared" si="4"/>
        <v>0</v>
      </c>
      <c r="G182" s="176">
        <f t="shared" si="4"/>
        <v>0</v>
      </c>
      <c r="H182" s="179"/>
      <c r="I182" s="180"/>
      <c r="J182" s="179"/>
      <c r="K182" s="179"/>
      <c r="L182" s="179"/>
      <c r="M182" s="179"/>
      <c r="N182" s="180"/>
      <c r="O182" s="180"/>
    </row>
    <row r="183" spans="1:15" ht="15">
      <c r="A183">
        <f>Program!$B$5</f>
      </c>
      <c r="B183">
        <f>Program!$B$4</f>
      </c>
      <c r="C183" s="176">
        <v>178</v>
      </c>
      <c r="D183" s="178" t="s">
        <v>1763</v>
      </c>
      <c r="E183" s="178" t="s">
        <v>772</v>
      </c>
      <c r="F183" s="176">
        <f t="shared" si="4"/>
        <v>0</v>
      </c>
      <c r="G183" s="176">
        <f t="shared" si="4"/>
        <v>0</v>
      </c>
      <c r="H183" s="179"/>
      <c r="I183" s="180"/>
      <c r="J183" s="179"/>
      <c r="K183" s="179"/>
      <c r="L183" s="179"/>
      <c r="M183" s="179"/>
      <c r="N183" s="180"/>
      <c r="O183" s="180"/>
    </row>
    <row r="184" spans="1:15" ht="15">
      <c r="A184">
        <f>Program!$B$5</f>
      </c>
      <c r="B184">
        <f>Program!$B$4</f>
      </c>
      <c r="C184" s="176">
        <v>179</v>
      </c>
      <c r="D184" s="178" t="s">
        <v>1764</v>
      </c>
      <c r="E184" s="178" t="s">
        <v>773</v>
      </c>
      <c r="F184" s="176">
        <f t="shared" si="4"/>
        <v>0</v>
      </c>
      <c r="G184" s="176">
        <f t="shared" si="4"/>
        <v>0</v>
      </c>
      <c r="H184" s="179"/>
      <c r="I184" s="180"/>
      <c r="J184" s="179"/>
      <c r="K184" s="179"/>
      <c r="L184" s="179"/>
      <c r="M184" s="179"/>
      <c r="N184" s="180"/>
      <c r="O184" s="180"/>
    </row>
    <row r="185" spans="1:15" ht="15">
      <c r="A185">
        <f>Program!$B$5</f>
      </c>
      <c r="B185">
        <f>Program!$B$4</f>
      </c>
      <c r="C185" s="176">
        <v>180</v>
      </c>
      <c r="D185" s="178" t="s">
        <v>1765</v>
      </c>
      <c r="E185" s="178" t="s">
        <v>774</v>
      </c>
      <c r="F185" s="176">
        <f t="shared" si="4"/>
        <v>0</v>
      </c>
      <c r="G185" s="176">
        <f t="shared" si="4"/>
        <v>0</v>
      </c>
      <c r="H185" s="179"/>
      <c r="I185" s="180"/>
      <c r="J185" s="179"/>
      <c r="K185" s="179"/>
      <c r="L185" s="179"/>
      <c r="M185" s="179"/>
      <c r="N185" s="180"/>
      <c r="O185" s="180"/>
    </row>
    <row r="186" spans="1:15" ht="15">
      <c r="A186">
        <f>Program!$B$5</f>
      </c>
      <c r="B186">
        <f>Program!$B$4</f>
      </c>
      <c r="C186" s="176">
        <v>181</v>
      </c>
      <c r="D186" s="178" t="s">
        <v>1766</v>
      </c>
      <c r="E186" s="178" t="s">
        <v>775</v>
      </c>
      <c r="F186" s="176">
        <f t="shared" si="4"/>
        <v>0</v>
      </c>
      <c r="G186" s="176">
        <f t="shared" si="4"/>
        <v>0</v>
      </c>
      <c r="H186" s="179"/>
      <c r="I186" s="180"/>
      <c r="J186" s="179"/>
      <c r="K186" s="179"/>
      <c r="L186" s="179"/>
      <c r="M186" s="179"/>
      <c r="N186" s="180"/>
      <c r="O186" s="180"/>
    </row>
    <row r="187" spans="1:15" ht="15">
      <c r="A187">
        <f>Program!$B$5</f>
      </c>
      <c r="B187">
        <f>Program!$B$4</f>
      </c>
      <c r="C187" s="176">
        <v>182</v>
      </c>
      <c r="D187" s="178" t="s">
        <v>1767</v>
      </c>
      <c r="E187" s="178" t="s">
        <v>776</v>
      </c>
      <c r="F187" s="176">
        <f t="shared" si="4"/>
        <v>0</v>
      </c>
      <c r="G187" s="176">
        <f t="shared" si="4"/>
        <v>0</v>
      </c>
      <c r="H187" s="179"/>
      <c r="I187" s="180"/>
      <c r="J187" s="179"/>
      <c r="K187" s="179"/>
      <c r="L187" s="179"/>
      <c r="M187" s="179"/>
      <c r="N187" s="180"/>
      <c r="O187" s="180"/>
    </row>
    <row r="188" spans="1:15" ht="15">
      <c r="A188">
        <f>Program!$B$5</f>
      </c>
      <c r="B188">
        <f>Program!$B$4</f>
      </c>
      <c r="C188" s="176">
        <v>183</v>
      </c>
      <c r="D188" s="178" t="s">
        <v>1768</v>
      </c>
      <c r="E188" s="178" t="s">
        <v>777</v>
      </c>
      <c r="F188" s="176">
        <f t="shared" si="4"/>
        <v>0</v>
      </c>
      <c r="G188" s="176">
        <f t="shared" si="4"/>
        <v>0</v>
      </c>
      <c r="H188" s="179"/>
      <c r="I188" s="180"/>
      <c r="J188" s="179"/>
      <c r="K188" s="179"/>
      <c r="L188" s="179"/>
      <c r="M188" s="179"/>
      <c r="N188" s="180"/>
      <c r="O188" s="180"/>
    </row>
    <row r="189" spans="1:15" ht="15">
      <c r="A189">
        <f>Program!$B$5</f>
      </c>
      <c r="B189">
        <f>Program!$B$4</f>
      </c>
      <c r="C189" s="176">
        <v>184</v>
      </c>
      <c r="D189" s="178" t="s">
        <v>1769</v>
      </c>
      <c r="E189" s="178" t="s">
        <v>778</v>
      </c>
      <c r="F189" s="176">
        <f t="shared" si="4"/>
        <v>0</v>
      </c>
      <c r="G189" s="176">
        <f t="shared" si="4"/>
        <v>0</v>
      </c>
      <c r="H189" s="179"/>
      <c r="I189" s="180"/>
      <c r="J189" s="179"/>
      <c r="K189" s="179"/>
      <c r="L189" s="179"/>
      <c r="M189" s="179"/>
      <c r="N189" s="180"/>
      <c r="O189" s="180"/>
    </row>
    <row r="190" spans="1:15" ht="15">
      <c r="A190">
        <f>Program!$B$5</f>
      </c>
      <c r="B190">
        <f>Program!$B$4</f>
      </c>
      <c r="C190" s="176">
        <v>185</v>
      </c>
      <c r="D190" s="178" t="s">
        <v>1770</v>
      </c>
      <c r="E190" s="178" t="s">
        <v>779</v>
      </c>
      <c r="F190" s="176">
        <f t="shared" si="4"/>
        <v>0</v>
      </c>
      <c r="G190" s="176">
        <f t="shared" si="4"/>
        <v>0</v>
      </c>
      <c r="H190" s="179"/>
      <c r="I190" s="180"/>
      <c r="J190" s="179"/>
      <c r="K190" s="179"/>
      <c r="L190" s="179"/>
      <c r="M190" s="179"/>
      <c r="N190" s="180"/>
      <c r="O190" s="180"/>
    </row>
    <row r="191" spans="1:15" ht="15">
      <c r="A191">
        <f>Program!$B$5</f>
      </c>
      <c r="B191">
        <f>Program!$B$4</f>
      </c>
      <c r="C191" s="176">
        <v>186</v>
      </c>
      <c r="D191" s="178" t="s">
        <v>1771</v>
      </c>
      <c r="E191" s="178" t="s">
        <v>780</v>
      </c>
      <c r="F191" s="176">
        <f t="shared" si="4"/>
        <v>0</v>
      </c>
      <c r="G191" s="176">
        <f t="shared" si="4"/>
        <v>0</v>
      </c>
      <c r="H191" s="179"/>
      <c r="I191" s="180"/>
      <c r="J191" s="179"/>
      <c r="K191" s="179"/>
      <c r="L191" s="179"/>
      <c r="M191" s="179"/>
      <c r="N191" s="180"/>
      <c r="O191" s="180"/>
    </row>
    <row r="192" spans="1:15" ht="15">
      <c r="A192">
        <f>Program!$B$5</f>
      </c>
      <c r="B192">
        <f>Program!$B$4</f>
      </c>
      <c r="C192" s="176">
        <v>187</v>
      </c>
      <c r="D192" s="178" t="s">
        <v>1772</v>
      </c>
      <c r="E192" s="178" t="s">
        <v>781</v>
      </c>
      <c r="F192" s="176">
        <f t="shared" si="4"/>
        <v>0</v>
      </c>
      <c r="G192" s="176">
        <f t="shared" si="4"/>
        <v>0</v>
      </c>
      <c r="H192" s="179"/>
      <c r="I192" s="180"/>
      <c r="J192" s="179"/>
      <c r="K192" s="179"/>
      <c r="L192" s="179"/>
      <c r="M192" s="179"/>
      <c r="N192" s="180"/>
      <c r="O192" s="180"/>
    </row>
    <row r="193" spans="1:15" ht="15">
      <c r="A193">
        <f>Program!$B$5</f>
      </c>
      <c r="B193">
        <f>Program!$B$4</f>
      </c>
      <c r="C193" s="176">
        <v>188</v>
      </c>
      <c r="D193" s="178" t="s">
        <v>1773</v>
      </c>
      <c r="E193" s="178" t="s">
        <v>782</v>
      </c>
      <c r="F193" s="176">
        <f t="shared" si="4"/>
        <v>0</v>
      </c>
      <c r="G193" s="176">
        <f t="shared" si="4"/>
        <v>0</v>
      </c>
      <c r="H193" s="179"/>
      <c r="I193" s="180"/>
      <c r="J193" s="179"/>
      <c r="K193" s="179"/>
      <c r="L193" s="179"/>
      <c r="M193" s="179"/>
      <c r="N193" s="180"/>
      <c r="O193" s="180"/>
    </row>
    <row r="194" spans="1:15" ht="15">
      <c r="A194">
        <f>Program!$B$5</f>
      </c>
      <c r="B194">
        <f>Program!$B$4</f>
      </c>
      <c r="C194" s="176">
        <v>189</v>
      </c>
      <c r="D194" s="178" t="s">
        <v>1774</v>
      </c>
      <c r="E194" s="178" t="s">
        <v>783</v>
      </c>
      <c r="F194" s="176">
        <f t="shared" si="4"/>
        <v>0</v>
      </c>
      <c r="G194" s="176">
        <f t="shared" si="4"/>
        <v>0</v>
      </c>
      <c r="H194" s="179"/>
      <c r="I194" s="180"/>
      <c r="J194" s="179"/>
      <c r="K194" s="179"/>
      <c r="L194" s="179"/>
      <c r="M194" s="179"/>
      <c r="N194" s="180"/>
      <c r="O194" s="180"/>
    </row>
    <row r="195" spans="1:15" ht="15">
      <c r="A195">
        <f>Program!$B$5</f>
      </c>
      <c r="B195">
        <f>Program!$B$4</f>
      </c>
      <c r="C195" s="176">
        <v>190</v>
      </c>
      <c r="D195" s="178" t="s">
        <v>1775</v>
      </c>
      <c r="E195" s="178" t="s">
        <v>784</v>
      </c>
      <c r="F195" s="176">
        <f t="shared" si="4"/>
        <v>0</v>
      </c>
      <c r="G195" s="176">
        <f t="shared" si="4"/>
        <v>0</v>
      </c>
      <c r="H195" s="179"/>
      <c r="I195" s="180"/>
      <c r="J195" s="179"/>
      <c r="K195" s="179"/>
      <c r="L195" s="179"/>
      <c r="M195" s="179"/>
      <c r="N195" s="180"/>
      <c r="O195" s="180"/>
    </row>
    <row r="196" spans="1:15" ht="15">
      <c r="A196">
        <f>Program!$B$5</f>
      </c>
      <c r="B196">
        <f>Program!$B$4</f>
      </c>
      <c r="C196" s="176">
        <v>191</v>
      </c>
      <c r="D196" s="178" t="s">
        <v>1776</v>
      </c>
      <c r="E196" s="178" t="s">
        <v>785</v>
      </c>
      <c r="F196" s="176">
        <f t="shared" si="4"/>
        <v>0</v>
      </c>
      <c r="G196" s="176">
        <f t="shared" si="4"/>
        <v>0</v>
      </c>
      <c r="H196" s="179"/>
      <c r="I196" s="180"/>
      <c r="J196" s="179"/>
      <c r="K196" s="179"/>
      <c r="L196" s="179"/>
      <c r="M196" s="179"/>
      <c r="N196" s="180"/>
      <c r="O196" s="180"/>
    </row>
    <row r="197" spans="1:15" ht="15">
      <c r="A197">
        <f>Program!$B$5</f>
      </c>
      <c r="B197">
        <f>Program!$B$4</f>
      </c>
      <c r="C197" s="176">
        <v>192</v>
      </c>
      <c r="D197" s="178" t="s">
        <v>1777</v>
      </c>
      <c r="E197" s="178" t="s">
        <v>1778</v>
      </c>
      <c r="F197" s="176">
        <f t="shared" si="4"/>
        <v>0</v>
      </c>
      <c r="G197" s="176">
        <f t="shared" si="4"/>
        <v>0</v>
      </c>
      <c r="H197" s="179"/>
      <c r="I197" s="180"/>
      <c r="J197" s="179"/>
      <c r="K197" s="179"/>
      <c r="L197" s="179"/>
      <c r="M197" s="179"/>
      <c r="N197" s="180"/>
      <c r="O197" s="180"/>
    </row>
    <row r="198" spans="1:15" ht="15">
      <c r="A198">
        <f>Program!$B$5</f>
      </c>
      <c r="B198">
        <f>Program!$B$4</f>
      </c>
      <c r="C198" s="176">
        <v>193</v>
      </c>
      <c r="D198" s="178" t="s">
        <v>1779</v>
      </c>
      <c r="E198" s="178" t="s">
        <v>786</v>
      </c>
      <c r="F198" s="176">
        <f t="shared" si="4"/>
        <v>0</v>
      </c>
      <c r="G198" s="176">
        <f t="shared" si="4"/>
        <v>0</v>
      </c>
      <c r="H198" s="179"/>
      <c r="I198" s="180"/>
      <c r="J198" s="179"/>
      <c r="K198" s="179"/>
      <c r="L198" s="179"/>
      <c r="M198" s="179"/>
      <c r="N198" s="180"/>
      <c r="O198" s="180"/>
    </row>
    <row r="199" spans="1:15" ht="15">
      <c r="A199">
        <f>Program!$B$5</f>
      </c>
      <c r="B199">
        <f>Program!$B$4</f>
      </c>
      <c r="C199" s="176">
        <v>194</v>
      </c>
      <c r="D199" s="178" t="s">
        <v>1780</v>
      </c>
      <c r="E199" s="178" t="s">
        <v>787</v>
      </c>
      <c r="F199" s="176">
        <f t="shared" si="4"/>
        <v>0</v>
      </c>
      <c r="G199" s="176">
        <f t="shared" si="4"/>
        <v>0</v>
      </c>
      <c r="H199" s="179"/>
      <c r="I199" s="180"/>
      <c r="J199" s="179"/>
      <c r="K199" s="179"/>
      <c r="L199" s="179"/>
      <c r="M199" s="179"/>
      <c r="N199" s="180"/>
      <c r="O199" s="180"/>
    </row>
    <row r="200" spans="1:15" ht="15">
      <c r="A200">
        <f>Program!$B$5</f>
      </c>
      <c r="B200">
        <f>Program!$B$4</f>
      </c>
      <c r="C200" s="176">
        <v>195</v>
      </c>
      <c r="D200" s="178" t="s">
        <v>1781</v>
      </c>
      <c r="E200" s="178" t="s">
        <v>788</v>
      </c>
      <c r="F200" s="176">
        <f aca="true" t="shared" si="5" ref="F200:G263">+SUM(H200+J200+L200+N200)</f>
        <v>0</v>
      </c>
      <c r="G200" s="176">
        <f t="shared" si="5"/>
        <v>0</v>
      </c>
      <c r="H200" s="179"/>
      <c r="I200" s="180"/>
      <c r="J200" s="179"/>
      <c r="K200" s="179"/>
      <c r="L200" s="179"/>
      <c r="M200" s="179"/>
      <c r="N200" s="180"/>
      <c r="O200" s="180"/>
    </row>
    <row r="201" spans="1:15" ht="15">
      <c r="A201">
        <f>Program!$B$5</f>
      </c>
      <c r="B201">
        <f>Program!$B$4</f>
      </c>
      <c r="C201" s="176">
        <v>196</v>
      </c>
      <c r="D201" s="178" t="s">
        <v>1782</v>
      </c>
      <c r="E201" s="178" t="s">
        <v>789</v>
      </c>
      <c r="F201" s="176">
        <f t="shared" si="5"/>
        <v>0</v>
      </c>
      <c r="G201" s="176">
        <f t="shared" si="5"/>
        <v>0</v>
      </c>
      <c r="H201" s="179"/>
      <c r="I201" s="180"/>
      <c r="J201" s="179"/>
      <c r="K201" s="179"/>
      <c r="L201" s="179"/>
      <c r="M201" s="179"/>
      <c r="N201" s="180"/>
      <c r="O201" s="180"/>
    </row>
    <row r="202" spans="1:15" ht="15">
      <c r="A202">
        <f>Program!$B$5</f>
      </c>
      <c r="B202">
        <f>Program!$B$4</f>
      </c>
      <c r="C202" s="176">
        <v>197</v>
      </c>
      <c r="D202" s="178" t="s">
        <v>1783</v>
      </c>
      <c r="E202" s="178" t="s">
        <v>790</v>
      </c>
      <c r="F202" s="176">
        <f t="shared" si="5"/>
        <v>0</v>
      </c>
      <c r="G202" s="176">
        <f t="shared" si="5"/>
        <v>0</v>
      </c>
      <c r="H202" s="179"/>
      <c r="I202" s="180"/>
      <c r="J202" s="179"/>
      <c r="K202" s="179"/>
      <c r="L202" s="179"/>
      <c r="M202" s="179"/>
      <c r="N202" s="180"/>
      <c r="O202" s="180"/>
    </row>
    <row r="203" spans="1:15" ht="15">
      <c r="A203">
        <f>Program!$B$5</f>
      </c>
      <c r="B203">
        <f>Program!$B$4</f>
      </c>
      <c r="C203" s="176">
        <v>198</v>
      </c>
      <c r="D203" s="178" t="s">
        <v>1784</v>
      </c>
      <c r="E203" s="178" t="s">
        <v>791</v>
      </c>
      <c r="F203" s="176">
        <f t="shared" si="5"/>
        <v>0</v>
      </c>
      <c r="G203" s="176">
        <f t="shared" si="5"/>
        <v>0</v>
      </c>
      <c r="H203" s="179"/>
      <c r="I203" s="180"/>
      <c r="J203" s="179"/>
      <c r="K203" s="179"/>
      <c r="L203" s="179"/>
      <c r="M203" s="179"/>
      <c r="N203" s="180"/>
      <c r="O203" s="180"/>
    </row>
    <row r="204" spans="1:15" ht="15">
      <c r="A204">
        <f>Program!$B$5</f>
      </c>
      <c r="B204">
        <f>Program!$B$4</f>
      </c>
      <c r="C204" s="176">
        <v>199</v>
      </c>
      <c r="D204" s="178" t="s">
        <v>1785</v>
      </c>
      <c r="E204" s="178" t="s">
        <v>792</v>
      </c>
      <c r="F204" s="176">
        <f t="shared" si="5"/>
        <v>0</v>
      </c>
      <c r="G204" s="176">
        <f t="shared" si="5"/>
        <v>0</v>
      </c>
      <c r="H204" s="179"/>
      <c r="I204" s="180"/>
      <c r="J204" s="179"/>
      <c r="K204" s="179"/>
      <c r="L204" s="179"/>
      <c r="M204" s="179"/>
      <c r="N204" s="180"/>
      <c r="O204" s="180"/>
    </row>
    <row r="205" spans="1:15" ht="15">
      <c r="A205">
        <f>Program!$B$5</f>
      </c>
      <c r="B205">
        <f>Program!$B$4</f>
      </c>
      <c r="C205" s="176">
        <v>200</v>
      </c>
      <c r="D205" s="178" t="s">
        <v>1786</v>
      </c>
      <c r="E205" s="178" t="s">
        <v>793</v>
      </c>
      <c r="F205" s="176">
        <f t="shared" si="5"/>
        <v>0</v>
      </c>
      <c r="G205" s="176">
        <f t="shared" si="5"/>
        <v>0</v>
      </c>
      <c r="H205" s="179"/>
      <c r="I205" s="180"/>
      <c r="J205" s="179"/>
      <c r="K205" s="179"/>
      <c r="L205" s="179"/>
      <c r="M205" s="179"/>
      <c r="N205" s="180"/>
      <c r="O205" s="180"/>
    </row>
    <row r="206" spans="1:15" ht="15">
      <c r="A206">
        <f>Program!$B$5</f>
      </c>
      <c r="B206">
        <f>Program!$B$4</f>
      </c>
      <c r="C206" s="176">
        <v>201</v>
      </c>
      <c r="D206" s="178" t="s">
        <v>1787</v>
      </c>
      <c r="E206" s="178" t="s">
        <v>794</v>
      </c>
      <c r="F206" s="176">
        <f t="shared" si="5"/>
        <v>0</v>
      </c>
      <c r="G206" s="176">
        <f t="shared" si="5"/>
        <v>0</v>
      </c>
      <c r="H206" s="179"/>
      <c r="I206" s="180"/>
      <c r="J206" s="179"/>
      <c r="K206" s="179"/>
      <c r="L206" s="179"/>
      <c r="M206" s="179"/>
      <c r="N206" s="180"/>
      <c r="O206" s="180"/>
    </row>
    <row r="207" spans="1:15" ht="15">
      <c r="A207">
        <f>Program!$B$5</f>
      </c>
      <c r="B207">
        <f>Program!$B$4</f>
      </c>
      <c r="C207" s="176">
        <v>202</v>
      </c>
      <c r="D207" s="178" t="s">
        <v>1788</v>
      </c>
      <c r="E207" s="178" t="s">
        <v>795</v>
      </c>
      <c r="F207" s="176">
        <f t="shared" si="5"/>
        <v>0</v>
      </c>
      <c r="G207" s="176">
        <f t="shared" si="5"/>
        <v>0</v>
      </c>
      <c r="H207" s="179"/>
      <c r="I207" s="180"/>
      <c r="J207" s="179"/>
      <c r="K207" s="179"/>
      <c r="L207" s="179"/>
      <c r="M207" s="179"/>
      <c r="N207" s="180"/>
      <c r="O207" s="180"/>
    </row>
    <row r="208" spans="1:15" ht="15">
      <c r="A208">
        <f>Program!$B$5</f>
      </c>
      <c r="B208">
        <f>Program!$B$4</f>
      </c>
      <c r="C208" s="176">
        <v>203</v>
      </c>
      <c r="D208" s="178" t="s">
        <v>1789</v>
      </c>
      <c r="E208" s="178" t="s">
        <v>796</v>
      </c>
      <c r="F208" s="176">
        <f t="shared" si="5"/>
        <v>0</v>
      </c>
      <c r="G208" s="176">
        <f t="shared" si="5"/>
        <v>0</v>
      </c>
      <c r="H208" s="179"/>
      <c r="I208" s="180"/>
      <c r="J208" s="179"/>
      <c r="K208" s="179"/>
      <c r="L208" s="179"/>
      <c r="M208" s="179"/>
      <c r="N208" s="180"/>
      <c r="O208" s="180"/>
    </row>
    <row r="209" spans="1:15" ht="15">
      <c r="A209">
        <f>Program!$B$5</f>
      </c>
      <c r="B209">
        <f>Program!$B$4</f>
      </c>
      <c r="C209" s="176">
        <v>204</v>
      </c>
      <c r="D209" s="178" t="s">
        <v>1790</v>
      </c>
      <c r="E209" s="178" t="s">
        <v>797</v>
      </c>
      <c r="F209" s="176">
        <f t="shared" si="5"/>
        <v>0</v>
      </c>
      <c r="G209" s="176">
        <f t="shared" si="5"/>
        <v>0</v>
      </c>
      <c r="H209" s="179"/>
      <c r="I209" s="180"/>
      <c r="J209" s="179"/>
      <c r="K209" s="179"/>
      <c r="L209" s="179"/>
      <c r="M209" s="179"/>
      <c r="N209" s="180"/>
      <c r="O209" s="180"/>
    </row>
    <row r="210" spans="1:15" ht="15">
      <c r="A210">
        <f>Program!$B$5</f>
      </c>
      <c r="B210">
        <f>Program!$B$4</f>
      </c>
      <c r="C210" s="176">
        <v>205</v>
      </c>
      <c r="D210" s="178" t="s">
        <v>1791</v>
      </c>
      <c r="E210" s="178" t="s">
        <v>798</v>
      </c>
      <c r="F210" s="176">
        <f t="shared" si="5"/>
        <v>0</v>
      </c>
      <c r="G210" s="176">
        <f t="shared" si="5"/>
        <v>0</v>
      </c>
      <c r="H210" s="179"/>
      <c r="I210" s="180"/>
      <c r="J210" s="179"/>
      <c r="K210" s="179"/>
      <c r="L210" s="179"/>
      <c r="M210" s="179"/>
      <c r="N210" s="180"/>
      <c r="O210" s="180"/>
    </row>
    <row r="211" spans="1:15" ht="15">
      <c r="A211">
        <f>Program!$B$5</f>
      </c>
      <c r="B211">
        <f>Program!$B$4</f>
      </c>
      <c r="C211" s="176">
        <v>206</v>
      </c>
      <c r="D211" s="178" t="s">
        <v>1792</v>
      </c>
      <c r="E211" s="178" t="s">
        <v>799</v>
      </c>
      <c r="F211" s="176">
        <f t="shared" si="5"/>
        <v>0</v>
      </c>
      <c r="G211" s="176">
        <f t="shared" si="5"/>
        <v>0</v>
      </c>
      <c r="H211" s="179"/>
      <c r="I211" s="180"/>
      <c r="J211" s="179"/>
      <c r="K211" s="179"/>
      <c r="L211" s="179"/>
      <c r="M211" s="179"/>
      <c r="N211" s="180"/>
      <c r="O211" s="180"/>
    </row>
    <row r="212" spans="1:15" ht="15">
      <c r="A212">
        <f>Program!$B$5</f>
      </c>
      <c r="B212">
        <f>Program!$B$4</f>
      </c>
      <c r="C212" s="176">
        <v>207</v>
      </c>
      <c r="D212" s="178" t="s">
        <v>1793</v>
      </c>
      <c r="E212" s="178" t="s">
        <v>800</v>
      </c>
      <c r="F212" s="176">
        <f t="shared" si="5"/>
        <v>0</v>
      </c>
      <c r="G212" s="176">
        <f t="shared" si="5"/>
        <v>0</v>
      </c>
      <c r="H212" s="179"/>
      <c r="I212" s="180"/>
      <c r="J212" s="179"/>
      <c r="K212" s="179"/>
      <c r="L212" s="179"/>
      <c r="M212" s="179"/>
      <c r="N212" s="180"/>
      <c r="O212" s="180"/>
    </row>
    <row r="213" spans="1:15" ht="15">
      <c r="A213">
        <f>Program!$B$5</f>
      </c>
      <c r="B213">
        <f>Program!$B$4</f>
      </c>
      <c r="C213" s="176">
        <v>208</v>
      </c>
      <c r="D213" s="178" t="s">
        <v>1794</v>
      </c>
      <c r="E213" s="178" t="s">
        <v>801</v>
      </c>
      <c r="F213" s="176">
        <f t="shared" si="5"/>
        <v>0</v>
      </c>
      <c r="G213" s="176">
        <f t="shared" si="5"/>
        <v>0</v>
      </c>
      <c r="H213" s="179"/>
      <c r="I213" s="180"/>
      <c r="J213" s="179"/>
      <c r="K213" s="179"/>
      <c r="L213" s="179"/>
      <c r="M213" s="179"/>
      <c r="N213" s="180"/>
      <c r="O213" s="180"/>
    </row>
    <row r="214" spans="1:15" ht="15">
      <c r="A214">
        <f>Program!$B$5</f>
      </c>
      <c r="B214">
        <f>Program!$B$4</f>
      </c>
      <c r="C214" s="176">
        <v>209</v>
      </c>
      <c r="D214" s="178" t="s">
        <v>1795</v>
      </c>
      <c r="E214" s="178" t="s">
        <v>802</v>
      </c>
      <c r="F214" s="176">
        <f t="shared" si="5"/>
        <v>0</v>
      </c>
      <c r="G214" s="176">
        <f t="shared" si="5"/>
        <v>0</v>
      </c>
      <c r="H214" s="179"/>
      <c r="I214" s="180"/>
      <c r="J214" s="179"/>
      <c r="K214" s="179"/>
      <c r="L214" s="179"/>
      <c r="M214" s="179"/>
      <c r="N214" s="180"/>
      <c r="O214" s="180"/>
    </row>
    <row r="215" spans="1:15" ht="15">
      <c r="A215">
        <f>Program!$B$5</f>
      </c>
      <c r="B215">
        <f>Program!$B$4</f>
      </c>
      <c r="C215" s="176">
        <v>210</v>
      </c>
      <c r="D215" s="178" t="s">
        <v>1796</v>
      </c>
      <c r="E215" s="178" t="s">
        <v>803</v>
      </c>
      <c r="F215" s="176">
        <f t="shared" si="5"/>
        <v>0</v>
      </c>
      <c r="G215" s="176">
        <f t="shared" si="5"/>
        <v>0</v>
      </c>
      <c r="H215" s="179"/>
      <c r="I215" s="180"/>
      <c r="J215" s="179"/>
      <c r="K215" s="179"/>
      <c r="L215" s="179"/>
      <c r="M215" s="179"/>
      <c r="N215" s="180"/>
      <c r="O215" s="180"/>
    </row>
    <row r="216" spans="1:15" ht="15">
      <c r="A216">
        <f>Program!$B$5</f>
      </c>
      <c r="B216">
        <f>Program!$B$4</f>
      </c>
      <c r="C216" s="176">
        <v>211</v>
      </c>
      <c r="D216" s="178" t="s">
        <v>1797</v>
      </c>
      <c r="E216" s="178" t="s">
        <v>804</v>
      </c>
      <c r="F216" s="176">
        <f t="shared" si="5"/>
        <v>0</v>
      </c>
      <c r="G216" s="176">
        <f t="shared" si="5"/>
        <v>0</v>
      </c>
      <c r="H216" s="179"/>
      <c r="I216" s="180"/>
      <c r="J216" s="179"/>
      <c r="K216" s="179"/>
      <c r="L216" s="179"/>
      <c r="M216" s="179"/>
      <c r="N216" s="180"/>
      <c r="O216" s="180"/>
    </row>
    <row r="217" spans="1:15" ht="15">
      <c r="A217">
        <f>Program!$B$5</f>
      </c>
      <c r="B217">
        <f>Program!$B$4</f>
      </c>
      <c r="C217" s="176">
        <v>212</v>
      </c>
      <c r="D217" s="178" t="s">
        <v>1798</v>
      </c>
      <c r="E217" s="178" t="s">
        <v>805</v>
      </c>
      <c r="F217" s="176">
        <f t="shared" si="5"/>
        <v>0</v>
      </c>
      <c r="G217" s="176">
        <f t="shared" si="5"/>
        <v>0</v>
      </c>
      <c r="H217" s="179"/>
      <c r="I217" s="180"/>
      <c r="J217" s="179"/>
      <c r="K217" s="179"/>
      <c r="L217" s="179"/>
      <c r="M217" s="179"/>
      <c r="N217" s="180"/>
      <c r="O217" s="180"/>
    </row>
    <row r="218" spans="1:15" ht="15">
      <c r="A218">
        <f>Program!$B$5</f>
      </c>
      <c r="B218">
        <f>Program!$B$4</f>
      </c>
      <c r="C218" s="176">
        <v>213</v>
      </c>
      <c r="D218" s="178" t="s">
        <v>1799</v>
      </c>
      <c r="E218" s="178" t="s">
        <v>806</v>
      </c>
      <c r="F218" s="176">
        <f t="shared" si="5"/>
        <v>0</v>
      </c>
      <c r="G218" s="176">
        <f t="shared" si="5"/>
        <v>0</v>
      </c>
      <c r="H218" s="179"/>
      <c r="I218" s="180"/>
      <c r="J218" s="179"/>
      <c r="K218" s="179"/>
      <c r="L218" s="179"/>
      <c r="M218" s="179"/>
      <c r="N218" s="180"/>
      <c r="O218" s="180"/>
    </row>
    <row r="219" spans="1:15" ht="15">
      <c r="A219">
        <f>Program!$B$5</f>
      </c>
      <c r="B219">
        <f>Program!$B$4</f>
      </c>
      <c r="C219" s="176">
        <v>214</v>
      </c>
      <c r="D219" s="178" t="s">
        <v>1800</v>
      </c>
      <c r="E219" s="178" t="s">
        <v>807</v>
      </c>
      <c r="F219" s="176">
        <f t="shared" si="5"/>
        <v>0</v>
      </c>
      <c r="G219" s="176">
        <f t="shared" si="5"/>
        <v>0</v>
      </c>
      <c r="H219" s="179"/>
      <c r="I219" s="180"/>
      <c r="J219" s="179"/>
      <c r="K219" s="179"/>
      <c r="L219" s="179"/>
      <c r="M219" s="179"/>
      <c r="N219" s="180"/>
      <c r="O219" s="180"/>
    </row>
    <row r="220" spans="1:15" ht="15">
      <c r="A220">
        <f>Program!$B$5</f>
      </c>
      <c r="B220">
        <f>Program!$B$4</f>
      </c>
      <c r="C220" s="176">
        <v>215</v>
      </c>
      <c r="D220" s="178" t="s">
        <v>1801</v>
      </c>
      <c r="E220" s="178" t="s">
        <v>808</v>
      </c>
      <c r="F220" s="176">
        <f t="shared" si="5"/>
        <v>0</v>
      </c>
      <c r="G220" s="176">
        <f t="shared" si="5"/>
        <v>0</v>
      </c>
      <c r="H220" s="179"/>
      <c r="I220" s="180"/>
      <c r="J220" s="179"/>
      <c r="K220" s="179"/>
      <c r="L220" s="179"/>
      <c r="M220" s="179"/>
      <c r="N220" s="180"/>
      <c r="O220" s="180"/>
    </row>
    <row r="221" spans="1:15" ht="15">
      <c r="A221">
        <f>Program!$B$5</f>
      </c>
      <c r="B221">
        <f>Program!$B$4</f>
      </c>
      <c r="C221" s="176">
        <v>216</v>
      </c>
      <c r="D221" s="178" t="s">
        <v>1802</v>
      </c>
      <c r="E221" s="178" t="s">
        <v>809</v>
      </c>
      <c r="F221" s="176">
        <f t="shared" si="5"/>
        <v>0</v>
      </c>
      <c r="G221" s="176">
        <f t="shared" si="5"/>
        <v>0</v>
      </c>
      <c r="H221" s="179"/>
      <c r="I221" s="180"/>
      <c r="J221" s="179"/>
      <c r="K221" s="179"/>
      <c r="L221" s="179"/>
      <c r="M221" s="179"/>
      <c r="N221" s="180"/>
      <c r="O221" s="180"/>
    </row>
    <row r="222" spans="1:15" ht="15">
      <c r="A222">
        <f>Program!$B$5</f>
      </c>
      <c r="B222">
        <f>Program!$B$4</f>
      </c>
      <c r="C222" s="176">
        <v>217</v>
      </c>
      <c r="D222" s="178" t="s">
        <v>1803</v>
      </c>
      <c r="E222" s="178" t="s">
        <v>810</v>
      </c>
      <c r="F222" s="176">
        <f t="shared" si="5"/>
        <v>0</v>
      </c>
      <c r="G222" s="176">
        <f t="shared" si="5"/>
        <v>0</v>
      </c>
      <c r="H222" s="179"/>
      <c r="I222" s="180"/>
      <c r="J222" s="179"/>
      <c r="K222" s="179"/>
      <c r="L222" s="179"/>
      <c r="M222" s="179"/>
      <c r="N222" s="180"/>
      <c r="O222" s="180"/>
    </row>
    <row r="223" spans="1:15" ht="15">
      <c r="A223">
        <f>Program!$B$5</f>
      </c>
      <c r="B223">
        <f>Program!$B$4</f>
      </c>
      <c r="C223" s="176">
        <v>218</v>
      </c>
      <c r="D223" s="178" t="s">
        <v>1804</v>
      </c>
      <c r="E223" s="178" t="s">
        <v>811</v>
      </c>
      <c r="F223" s="176">
        <f t="shared" si="5"/>
        <v>0</v>
      </c>
      <c r="G223" s="176">
        <f t="shared" si="5"/>
        <v>0</v>
      </c>
      <c r="H223" s="179"/>
      <c r="I223" s="180"/>
      <c r="J223" s="179"/>
      <c r="K223" s="179"/>
      <c r="L223" s="179"/>
      <c r="M223" s="179"/>
      <c r="N223" s="180"/>
      <c r="O223" s="180"/>
    </row>
    <row r="224" spans="1:15" ht="15">
      <c r="A224">
        <f>Program!$B$5</f>
      </c>
      <c r="B224">
        <f>Program!$B$4</f>
      </c>
      <c r="C224" s="176">
        <v>219</v>
      </c>
      <c r="D224" s="178" t="s">
        <v>1805</v>
      </c>
      <c r="E224" s="178" t="s">
        <v>812</v>
      </c>
      <c r="F224" s="176">
        <f t="shared" si="5"/>
        <v>0</v>
      </c>
      <c r="G224" s="176">
        <f t="shared" si="5"/>
        <v>0</v>
      </c>
      <c r="H224" s="179"/>
      <c r="I224" s="180"/>
      <c r="J224" s="179"/>
      <c r="K224" s="179"/>
      <c r="L224" s="179"/>
      <c r="M224" s="179"/>
      <c r="N224" s="180"/>
      <c r="O224" s="180"/>
    </row>
    <row r="225" spans="1:15" ht="15">
      <c r="A225">
        <f>Program!$B$5</f>
      </c>
      <c r="B225">
        <f>Program!$B$4</f>
      </c>
      <c r="C225" s="176">
        <v>220</v>
      </c>
      <c r="D225" s="178" t="s">
        <v>1806</v>
      </c>
      <c r="E225" s="178" t="s">
        <v>813</v>
      </c>
      <c r="F225" s="176">
        <f t="shared" si="5"/>
        <v>0</v>
      </c>
      <c r="G225" s="176">
        <f t="shared" si="5"/>
        <v>0</v>
      </c>
      <c r="H225" s="179"/>
      <c r="I225" s="180"/>
      <c r="J225" s="179"/>
      <c r="K225" s="179"/>
      <c r="L225" s="179"/>
      <c r="M225" s="179"/>
      <c r="N225" s="180"/>
      <c r="O225" s="180"/>
    </row>
    <row r="226" spans="1:15" ht="15">
      <c r="A226">
        <f>Program!$B$5</f>
      </c>
      <c r="B226">
        <f>Program!$B$4</f>
      </c>
      <c r="C226" s="176">
        <v>221</v>
      </c>
      <c r="D226" s="178" t="s">
        <v>1807</v>
      </c>
      <c r="E226" s="178" t="s">
        <v>814</v>
      </c>
      <c r="F226" s="176">
        <f t="shared" si="5"/>
        <v>0</v>
      </c>
      <c r="G226" s="176">
        <f t="shared" si="5"/>
        <v>0</v>
      </c>
      <c r="H226" s="179"/>
      <c r="I226" s="180"/>
      <c r="J226" s="179"/>
      <c r="K226" s="179"/>
      <c r="L226" s="179"/>
      <c r="M226" s="179"/>
      <c r="N226" s="180"/>
      <c r="O226" s="180"/>
    </row>
    <row r="227" spans="1:15" ht="15">
      <c r="A227">
        <f>Program!$B$5</f>
      </c>
      <c r="B227">
        <f>Program!$B$4</f>
      </c>
      <c r="C227" s="176">
        <v>222</v>
      </c>
      <c r="D227" s="178" t="s">
        <v>1808</v>
      </c>
      <c r="E227" s="178" t="s">
        <v>815</v>
      </c>
      <c r="F227" s="176">
        <f t="shared" si="5"/>
        <v>0</v>
      </c>
      <c r="G227" s="176">
        <f t="shared" si="5"/>
        <v>0</v>
      </c>
      <c r="H227" s="179"/>
      <c r="I227" s="180"/>
      <c r="J227" s="179"/>
      <c r="K227" s="179"/>
      <c r="L227" s="179"/>
      <c r="M227" s="179"/>
      <c r="N227" s="180"/>
      <c r="O227" s="180"/>
    </row>
    <row r="228" spans="1:15" ht="15">
      <c r="A228">
        <f>Program!$B$5</f>
      </c>
      <c r="B228">
        <f>Program!$B$4</f>
      </c>
      <c r="C228" s="176">
        <v>223</v>
      </c>
      <c r="D228" s="178" t="s">
        <v>1809</v>
      </c>
      <c r="E228" s="178" t="s">
        <v>816</v>
      </c>
      <c r="F228" s="176">
        <f t="shared" si="5"/>
        <v>0</v>
      </c>
      <c r="G228" s="176">
        <f t="shared" si="5"/>
        <v>0</v>
      </c>
      <c r="H228" s="179"/>
      <c r="I228" s="180"/>
      <c r="J228" s="179"/>
      <c r="K228" s="179"/>
      <c r="L228" s="179"/>
      <c r="M228" s="179"/>
      <c r="N228" s="180"/>
      <c r="O228" s="180"/>
    </row>
    <row r="229" spans="1:15" ht="15">
      <c r="A229">
        <f>Program!$B$5</f>
      </c>
      <c r="B229">
        <f>Program!$B$4</f>
      </c>
      <c r="C229" s="176">
        <v>224</v>
      </c>
      <c r="D229" s="178" t="s">
        <v>1810</v>
      </c>
      <c r="E229" s="178" t="s">
        <v>817</v>
      </c>
      <c r="F229" s="176">
        <f t="shared" si="5"/>
        <v>0</v>
      </c>
      <c r="G229" s="176">
        <f t="shared" si="5"/>
        <v>0</v>
      </c>
      <c r="H229" s="179"/>
      <c r="I229" s="180"/>
      <c r="J229" s="179"/>
      <c r="K229" s="179"/>
      <c r="L229" s="179"/>
      <c r="M229" s="179"/>
      <c r="N229" s="180"/>
      <c r="O229" s="180"/>
    </row>
    <row r="230" spans="1:15" ht="15">
      <c r="A230">
        <f>Program!$B$5</f>
      </c>
      <c r="B230">
        <f>Program!$B$4</f>
      </c>
      <c r="C230" s="176">
        <v>225</v>
      </c>
      <c r="D230" s="178" t="s">
        <v>1811</v>
      </c>
      <c r="E230" s="178" t="s">
        <v>818</v>
      </c>
      <c r="F230" s="176">
        <f t="shared" si="5"/>
        <v>0</v>
      </c>
      <c r="G230" s="176">
        <f t="shared" si="5"/>
        <v>0</v>
      </c>
      <c r="H230" s="179"/>
      <c r="I230" s="180"/>
      <c r="J230" s="179"/>
      <c r="K230" s="179"/>
      <c r="L230" s="179"/>
      <c r="M230" s="179"/>
      <c r="N230" s="180"/>
      <c r="O230" s="180"/>
    </row>
    <row r="231" spans="1:15" ht="15">
      <c r="A231">
        <f>Program!$B$5</f>
      </c>
      <c r="B231">
        <f>Program!$B$4</f>
      </c>
      <c r="C231" s="176">
        <v>226</v>
      </c>
      <c r="D231" s="178" t="s">
        <v>1812</v>
      </c>
      <c r="E231" s="178" t="s">
        <v>819</v>
      </c>
      <c r="F231" s="176">
        <f t="shared" si="5"/>
        <v>0</v>
      </c>
      <c r="G231" s="176">
        <f t="shared" si="5"/>
        <v>0</v>
      </c>
      <c r="H231" s="179"/>
      <c r="I231" s="180"/>
      <c r="J231" s="179"/>
      <c r="K231" s="179"/>
      <c r="L231" s="179"/>
      <c r="M231" s="179"/>
      <c r="N231" s="180"/>
      <c r="O231" s="180"/>
    </row>
    <row r="232" spans="1:15" ht="15">
      <c r="A232">
        <f>Program!$B$5</f>
      </c>
      <c r="B232">
        <f>Program!$B$4</f>
      </c>
      <c r="C232" s="176">
        <v>227</v>
      </c>
      <c r="D232" s="178" t="s">
        <v>1813</v>
      </c>
      <c r="E232" s="178" t="s">
        <v>820</v>
      </c>
      <c r="F232" s="176">
        <f t="shared" si="5"/>
        <v>0</v>
      </c>
      <c r="G232" s="176">
        <f t="shared" si="5"/>
        <v>0</v>
      </c>
      <c r="H232" s="179"/>
      <c r="I232" s="180"/>
      <c r="J232" s="179"/>
      <c r="K232" s="179"/>
      <c r="L232" s="179"/>
      <c r="M232" s="179"/>
      <c r="N232" s="180"/>
      <c r="O232" s="180"/>
    </row>
    <row r="233" spans="1:15" ht="15">
      <c r="A233">
        <f>Program!$B$5</f>
      </c>
      <c r="B233">
        <f>Program!$B$4</f>
      </c>
      <c r="C233" s="176">
        <v>228</v>
      </c>
      <c r="D233" s="178" t="s">
        <v>1814</v>
      </c>
      <c r="E233" s="178" t="s">
        <v>821</v>
      </c>
      <c r="F233" s="176">
        <f t="shared" si="5"/>
        <v>0</v>
      </c>
      <c r="G233" s="176">
        <f t="shared" si="5"/>
        <v>0</v>
      </c>
      <c r="H233" s="179"/>
      <c r="I233" s="180"/>
      <c r="J233" s="179"/>
      <c r="K233" s="179"/>
      <c r="L233" s="179"/>
      <c r="M233" s="179"/>
      <c r="N233" s="180"/>
      <c r="O233" s="180"/>
    </row>
    <row r="234" spans="1:15" ht="15">
      <c r="A234">
        <f>Program!$B$5</f>
      </c>
      <c r="B234">
        <f>Program!$B$4</f>
      </c>
      <c r="C234" s="176">
        <v>229</v>
      </c>
      <c r="D234" s="178" t="s">
        <v>1815</v>
      </c>
      <c r="E234" s="178" t="s">
        <v>822</v>
      </c>
      <c r="F234" s="176">
        <f t="shared" si="5"/>
        <v>0</v>
      </c>
      <c r="G234" s="176">
        <f t="shared" si="5"/>
        <v>0</v>
      </c>
      <c r="H234" s="179"/>
      <c r="I234" s="180"/>
      <c r="J234" s="179"/>
      <c r="K234" s="179"/>
      <c r="L234" s="179"/>
      <c r="M234" s="179"/>
      <c r="N234" s="180"/>
      <c r="O234" s="180"/>
    </row>
    <row r="235" spans="1:15" ht="15">
      <c r="A235">
        <f>Program!$B$5</f>
      </c>
      <c r="B235">
        <f>Program!$B$4</f>
      </c>
      <c r="C235" s="176">
        <v>230</v>
      </c>
      <c r="D235" s="178" t="s">
        <v>1816</v>
      </c>
      <c r="E235" s="178" t="s">
        <v>823</v>
      </c>
      <c r="F235" s="176">
        <f t="shared" si="5"/>
        <v>0</v>
      </c>
      <c r="G235" s="176">
        <f t="shared" si="5"/>
        <v>0</v>
      </c>
      <c r="H235" s="179"/>
      <c r="I235" s="180"/>
      <c r="J235" s="179"/>
      <c r="K235" s="179"/>
      <c r="L235" s="179"/>
      <c r="M235" s="179"/>
      <c r="N235" s="180"/>
      <c r="O235" s="180"/>
    </row>
    <row r="236" spans="1:15" ht="15">
      <c r="A236">
        <f>Program!$B$5</f>
      </c>
      <c r="B236">
        <f>Program!$B$4</f>
      </c>
      <c r="C236" s="176">
        <v>231</v>
      </c>
      <c r="D236" s="178" t="s">
        <v>1817</v>
      </c>
      <c r="E236" s="178" t="s">
        <v>824</v>
      </c>
      <c r="F236" s="176">
        <f t="shared" si="5"/>
        <v>0</v>
      </c>
      <c r="G236" s="176">
        <f t="shared" si="5"/>
        <v>0</v>
      </c>
      <c r="H236" s="179"/>
      <c r="I236" s="180"/>
      <c r="J236" s="179"/>
      <c r="K236" s="179"/>
      <c r="L236" s="179"/>
      <c r="M236" s="179"/>
      <c r="N236" s="180"/>
      <c r="O236" s="180"/>
    </row>
    <row r="237" spans="1:15" ht="15">
      <c r="A237">
        <f>Program!$B$5</f>
      </c>
      <c r="B237">
        <f>Program!$B$4</f>
      </c>
      <c r="C237" s="176">
        <v>232</v>
      </c>
      <c r="D237" s="178" t="s">
        <v>1818</v>
      </c>
      <c r="E237" s="178" t="s">
        <v>825</v>
      </c>
      <c r="F237" s="176">
        <f t="shared" si="5"/>
        <v>0</v>
      </c>
      <c r="G237" s="176">
        <f t="shared" si="5"/>
        <v>0</v>
      </c>
      <c r="H237" s="179"/>
      <c r="I237" s="180"/>
      <c r="J237" s="179"/>
      <c r="K237" s="179"/>
      <c r="L237" s="179"/>
      <c r="M237" s="179"/>
      <c r="N237" s="180"/>
      <c r="O237" s="180"/>
    </row>
    <row r="238" spans="1:15" ht="15">
      <c r="A238">
        <f>Program!$B$5</f>
      </c>
      <c r="B238">
        <f>Program!$B$4</f>
      </c>
      <c r="C238" s="176">
        <v>233</v>
      </c>
      <c r="D238" s="178" t="s">
        <v>1819</v>
      </c>
      <c r="E238" s="178" t="s">
        <v>826</v>
      </c>
      <c r="F238" s="176">
        <f t="shared" si="5"/>
        <v>0</v>
      </c>
      <c r="G238" s="176">
        <f t="shared" si="5"/>
        <v>0</v>
      </c>
      <c r="H238" s="179"/>
      <c r="I238" s="180"/>
      <c r="J238" s="179"/>
      <c r="K238" s="179"/>
      <c r="L238" s="179"/>
      <c r="M238" s="179"/>
      <c r="N238" s="180"/>
      <c r="O238" s="180"/>
    </row>
    <row r="239" spans="1:15" ht="15">
      <c r="A239">
        <f>Program!$B$5</f>
      </c>
      <c r="B239">
        <f>Program!$B$4</f>
      </c>
      <c r="C239" s="176">
        <v>234</v>
      </c>
      <c r="D239" s="178" t="s">
        <v>1820</v>
      </c>
      <c r="E239" s="178" t="s">
        <v>827</v>
      </c>
      <c r="F239" s="176">
        <f t="shared" si="5"/>
        <v>0</v>
      </c>
      <c r="G239" s="176">
        <f t="shared" si="5"/>
        <v>0</v>
      </c>
      <c r="H239" s="179"/>
      <c r="I239" s="180"/>
      <c r="J239" s="179"/>
      <c r="K239" s="179"/>
      <c r="L239" s="179"/>
      <c r="M239" s="179"/>
      <c r="N239" s="180"/>
      <c r="O239" s="180"/>
    </row>
    <row r="240" spans="1:15" ht="15">
      <c r="A240">
        <f>Program!$B$5</f>
      </c>
      <c r="B240">
        <f>Program!$B$4</f>
      </c>
      <c r="C240" s="176">
        <v>235</v>
      </c>
      <c r="D240" s="178" t="s">
        <v>1821</v>
      </c>
      <c r="E240" s="178" t="s">
        <v>828</v>
      </c>
      <c r="F240" s="176">
        <f t="shared" si="5"/>
        <v>0</v>
      </c>
      <c r="G240" s="176">
        <f t="shared" si="5"/>
        <v>0</v>
      </c>
      <c r="H240" s="179"/>
      <c r="I240" s="180"/>
      <c r="J240" s="179"/>
      <c r="K240" s="179"/>
      <c r="L240" s="179"/>
      <c r="M240" s="179"/>
      <c r="N240" s="180"/>
      <c r="O240" s="180"/>
    </row>
    <row r="241" spans="1:15" ht="15">
      <c r="A241">
        <f>Program!$B$5</f>
      </c>
      <c r="B241">
        <f>Program!$B$4</f>
      </c>
      <c r="C241" s="176">
        <v>236</v>
      </c>
      <c r="D241" s="178" t="s">
        <v>1822</v>
      </c>
      <c r="E241" s="178" t="s">
        <v>829</v>
      </c>
      <c r="F241" s="176">
        <f t="shared" si="5"/>
        <v>0</v>
      </c>
      <c r="G241" s="176">
        <f t="shared" si="5"/>
        <v>0</v>
      </c>
      <c r="H241" s="179"/>
      <c r="I241" s="180"/>
      <c r="J241" s="179"/>
      <c r="K241" s="179"/>
      <c r="L241" s="179"/>
      <c r="M241" s="179"/>
      <c r="N241" s="180"/>
      <c r="O241" s="180"/>
    </row>
    <row r="242" spans="1:15" ht="15">
      <c r="A242">
        <f>Program!$B$5</f>
      </c>
      <c r="B242">
        <f>Program!$B$4</f>
      </c>
      <c r="C242" s="176">
        <v>237</v>
      </c>
      <c r="D242" s="178" t="s">
        <v>1823</v>
      </c>
      <c r="E242" s="178" t="s">
        <v>830</v>
      </c>
      <c r="F242" s="176">
        <f t="shared" si="5"/>
        <v>0</v>
      </c>
      <c r="G242" s="176">
        <f t="shared" si="5"/>
        <v>0</v>
      </c>
      <c r="H242" s="179"/>
      <c r="I242" s="180"/>
      <c r="J242" s="179"/>
      <c r="K242" s="179"/>
      <c r="L242" s="179"/>
      <c r="M242" s="179"/>
      <c r="N242" s="180"/>
      <c r="O242" s="180"/>
    </row>
    <row r="243" spans="1:15" ht="15">
      <c r="A243">
        <f>Program!$B$5</f>
      </c>
      <c r="B243">
        <f>Program!$B$4</f>
      </c>
      <c r="C243" s="176">
        <v>238</v>
      </c>
      <c r="D243" s="178" t="s">
        <v>1824</v>
      </c>
      <c r="E243" s="178" t="s">
        <v>831</v>
      </c>
      <c r="F243" s="176">
        <f t="shared" si="5"/>
        <v>0</v>
      </c>
      <c r="G243" s="176">
        <f t="shared" si="5"/>
        <v>0</v>
      </c>
      <c r="H243" s="179"/>
      <c r="I243" s="180"/>
      <c r="J243" s="179"/>
      <c r="K243" s="179"/>
      <c r="L243" s="179"/>
      <c r="M243" s="179"/>
      <c r="N243" s="180"/>
      <c r="O243" s="180"/>
    </row>
    <row r="244" spans="1:15" ht="15">
      <c r="A244">
        <f>Program!$B$5</f>
      </c>
      <c r="B244">
        <f>Program!$B$4</f>
      </c>
      <c r="C244" s="176">
        <v>239</v>
      </c>
      <c r="D244" s="178" t="s">
        <v>1825</v>
      </c>
      <c r="E244" s="178" t="s">
        <v>832</v>
      </c>
      <c r="F244" s="176">
        <f t="shared" si="5"/>
        <v>0</v>
      </c>
      <c r="G244" s="176">
        <f t="shared" si="5"/>
        <v>0</v>
      </c>
      <c r="H244" s="179"/>
      <c r="I244" s="180"/>
      <c r="J244" s="179"/>
      <c r="K244" s="179"/>
      <c r="L244" s="179"/>
      <c r="M244" s="179"/>
      <c r="N244" s="180"/>
      <c r="O244" s="180"/>
    </row>
    <row r="245" spans="1:15" ht="15">
      <c r="A245">
        <f>Program!$B$5</f>
      </c>
      <c r="B245">
        <f>Program!$B$4</f>
      </c>
      <c r="C245" s="176">
        <v>240</v>
      </c>
      <c r="D245" s="178" t="s">
        <v>1826</v>
      </c>
      <c r="E245" s="178" t="s">
        <v>833</v>
      </c>
      <c r="F245" s="176">
        <f t="shared" si="5"/>
        <v>0</v>
      </c>
      <c r="G245" s="176">
        <f t="shared" si="5"/>
        <v>0</v>
      </c>
      <c r="H245" s="179"/>
      <c r="I245" s="180"/>
      <c r="J245" s="179"/>
      <c r="K245" s="179"/>
      <c r="L245" s="179"/>
      <c r="M245" s="179"/>
      <c r="N245" s="180"/>
      <c r="O245" s="180"/>
    </row>
    <row r="246" spans="1:15" ht="15">
      <c r="A246">
        <f>Program!$B$5</f>
      </c>
      <c r="B246">
        <f>Program!$B$4</f>
      </c>
      <c r="C246" s="176">
        <v>241</v>
      </c>
      <c r="D246" s="178" t="s">
        <v>1827</v>
      </c>
      <c r="E246" s="178" t="s">
        <v>834</v>
      </c>
      <c r="F246" s="176">
        <f t="shared" si="5"/>
        <v>0</v>
      </c>
      <c r="G246" s="176">
        <f t="shared" si="5"/>
        <v>0</v>
      </c>
      <c r="H246" s="179"/>
      <c r="I246" s="180"/>
      <c r="J246" s="179"/>
      <c r="K246" s="179"/>
      <c r="L246" s="179"/>
      <c r="M246" s="179"/>
      <c r="N246" s="180"/>
      <c r="O246" s="180"/>
    </row>
    <row r="247" spans="1:15" ht="15">
      <c r="A247">
        <f>Program!$B$5</f>
      </c>
      <c r="B247">
        <f>Program!$B$4</f>
      </c>
      <c r="C247" s="176">
        <v>242</v>
      </c>
      <c r="D247" s="178" t="s">
        <v>1828</v>
      </c>
      <c r="E247" s="178" t="s">
        <v>835</v>
      </c>
      <c r="F247" s="176">
        <f t="shared" si="5"/>
        <v>0</v>
      </c>
      <c r="G247" s="176">
        <f t="shared" si="5"/>
        <v>0</v>
      </c>
      <c r="H247" s="179"/>
      <c r="I247" s="180"/>
      <c r="J247" s="179"/>
      <c r="K247" s="179"/>
      <c r="L247" s="179"/>
      <c r="M247" s="179"/>
      <c r="N247" s="180"/>
      <c r="O247" s="180"/>
    </row>
    <row r="248" spans="1:15" ht="15">
      <c r="A248">
        <f>Program!$B$5</f>
      </c>
      <c r="B248">
        <f>Program!$B$4</f>
      </c>
      <c r="C248" s="176">
        <v>243</v>
      </c>
      <c r="D248" s="178" t="s">
        <v>1829</v>
      </c>
      <c r="E248" s="178" t="s">
        <v>836</v>
      </c>
      <c r="F248" s="176">
        <f t="shared" si="5"/>
        <v>0</v>
      </c>
      <c r="G248" s="176">
        <f t="shared" si="5"/>
        <v>0</v>
      </c>
      <c r="H248" s="179"/>
      <c r="I248" s="180"/>
      <c r="J248" s="179"/>
      <c r="K248" s="179"/>
      <c r="L248" s="179"/>
      <c r="M248" s="179"/>
      <c r="N248" s="180"/>
      <c r="O248" s="180"/>
    </row>
    <row r="249" spans="1:15" ht="15">
      <c r="A249">
        <f>Program!$B$5</f>
      </c>
      <c r="B249">
        <f>Program!$B$4</f>
      </c>
      <c r="C249" s="176">
        <v>244</v>
      </c>
      <c r="D249" s="178" t="s">
        <v>1830</v>
      </c>
      <c r="E249" s="178" t="s">
        <v>837</v>
      </c>
      <c r="F249" s="176">
        <f t="shared" si="5"/>
        <v>0</v>
      </c>
      <c r="G249" s="176">
        <f t="shared" si="5"/>
        <v>0</v>
      </c>
      <c r="H249" s="179"/>
      <c r="I249" s="180"/>
      <c r="J249" s="179"/>
      <c r="K249" s="179"/>
      <c r="L249" s="179"/>
      <c r="M249" s="179"/>
      <c r="N249" s="180"/>
      <c r="O249" s="180"/>
    </row>
    <row r="250" spans="1:15" ht="15">
      <c r="A250">
        <f>Program!$B$5</f>
      </c>
      <c r="B250">
        <f>Program!$B$4</f>
      </c>
      <c r="C250" s="176">
        <v>245</v>
      </c>
      <c r="D250" s="178" t="s">
        <v>1831</v>
      </c>
      <c r="E250" s="178" t="s">
        <v>838</v>
      </c>
      <c r="F250" s="176">
        <f t="shared" si="5"/>
        <v>0</v>
      </c>
      <c r="G250" s="176">
        <f t="shared" si="5"/>
        <v>0</v>
      </c>
      <c r="H250" s="179"/>
      <c r="I250" s="180"/>
      <c r="J250" s="179"/>
      <c r="K250" s="179"/>
      <c r="L250" s="179"/>
      <c r="M250" s="179"/>
      <c r="N250" s="180"/>
      <c r="O250" s="180"/>
    </row>
    <row r="251" spans="1:15" ht="15">
      <c r="A251">
        <f>Program!$B$5</f>
      </c>
      <c r="B251">
        <f>Program!$B$4</f>
      </c>
      <c r="C251" s="176">
        <v>246</v>
      </c>
      <c r="D251" s="178" t="s">
        <v>1832</v>
      </c>
      <c r="E251" s="178" t="s">
        <v>839</v>
      </c>
      <c r="F251" s="176">
        <f t="shared" si="5"/>
        <v>0</v>
      </c>
      <c r="G251" s="176">
        <f t="shared" si="5"/>
        <v>0</v>
      </c>
      <c r="H251" s="179"/>
      <c r="I251" s="180"/>
      <c r="J251" s="179"/>
      <c r="K251" s="179"/>
      <c r="L251" s="179"/>
      <c r="M251" s="179"/>
      <c r="N251" s="180"/>
      <c r="O251" s="180"/>
    </row>
    <row r="252" spans="1:15" ht="15">
      <c r="A252">
        <f>Program!$B$5</f>
      </c>
      <c r="B252">
        <f>Program!$B$4</f>
      </c>
      <c r="C252" s="176">
        <v>247</v>
      </c>
      <c r="D252" s="178" t="s">
        <v>1833</v>
      </c>
      <c r="E252" s="178" t="s">
        <v>840</v>
      </c>
      <c r="F252" s="176">
        <f t="shared" si="5"/>
        <v>0</v>
      </c>
      <c r="G252" s="176">
        <f t="shared" si="5"/>
        <v>0</v>
      </c>
      <c r="H252" s="179"/>
      <c r="I252" s="180"/>
      <c r="J252" s="179"/>
      <c r="K252" s="179"/>
      <c r="L252" s="179"/>
      <c r="M252" s="179"/>
      <c r="N252" s="180"/>
      <c r="O252" s="180"/>
    </row>
    <row r="253" spans="1:15" ht="15">
      <c r="A253">
        <f>Program!$B$5</f>
      </c>
      <c r="B253">
        <f>Program!$B$4</f>
      </c>
      <c r="C253" s="176">
        <v>248</v>
      </c>
      <c r="D253" s="178" t="s">
        <v>1834</v>
      </c>
      <c r="E253" s="178" t="s">
        <v>841</v>
      </c>
      <c r="F253" s="176">
        <f t="shared" si="5"/>
        <v>0</v>
      </c>
      <c r="G253" s="176">
        <f t="shared" si="5"/>
        <v>0</v>
      </c>
      <c r="H253" s="179"/>
      <c r="I253" s="180"/>
      <c r="J253" s="179"/>
      <c r="K253" s="179"/>
      <c r="L253" s="179"/>
      <c r="M253" s="179"/>
      <c r="N253" s="180"/>
      <c r="O253" s="180"/>
    </row>
    <row r="254" spans="1:15" ht="15">
      <c r="A254">
        <f>Program!$B$5</f>
      </c>
      <c r="B254">
        <f>Program!$B$4</f>
      </c>
      <c r="C254" s="176">
        <v>249</v>
      </c>
      <c r="D254" s="178" t="s">
        <v>1835</v>
      </c>
      <c r="E254" s="178" t="s">
        <v>842</v>
      </c>
      <c r="F254" s="176">
        <f t="shared" si="5"/>
        <v>0</v>
      </c>
      <c r="G254" s="176">
        <f t="shared" si="5"/>
        <v>0</v>
      </c>
      <c r="H254" s="179"/>
      <c r="I254" s="180"/>
      <c r="J254" s="179"/>
      <c r="K254" s="179"/>
      <c r="L254" s="179"/>
      <c r="M254" s="179"/>
      <c r="N254" s="180"/>
      <c r="O254" s="180"/>
    </row>
    <row r="255" spans="1:15" ht="15">
      <c r="A255">
        <f>Program!$B$5</f>
      </c>
      <c r="B255">
        <f>Program!$B$4</f>
      </c>
      <c r="C255" s="176">
        <v>250</v>
      </c>
      <c r="D255" s="178" t="s">
        <v>1836</v>
      </c>
      <c r="E255" s="178" t="s">
        <v>843</v>
      </c>
      <c r="F255" s="176">
        <f t="shared" si="5"/>
        <v>0</v>
      </c>
      <c r="G255" s="176">
        <f t="shared" si="5"/>
        <v>0</v>
      </c>
      <c r="H255" s="179"/>
      <c r="I255" s="180"/>
      <c r="J255" s="179"/>
      <c r="K255" s="179"/>
      <c r="L255" s="179"/>
      <c r="M255" s="179"/>
      <c r="N255" s="180"/>
      <c r="O255" s="180"/>
    </row>
    <row r="256" spans="1:15" ht="15">
      <c r="A256">
        <f>Program!$B$5</f>
      </c>
      <c r="B256">
        <f>Program!$B$4</f>
      </c>
      <c r="C256" s="176">
        <v>251</v>
      </c>
      <c r="D256" s="178" t="s">
        <v>1837</v>
      </c>
      <c r="E256" s="178" t="s">
        <v>844</v>
      </c>
      <c r="F256" s="176">
        <f t="shared" si="5"/>
        <v>0</v>
      </c>
      <c r="G256" s="176">
        <f t="shared" si="5"/>
        <v>0</v>
      </c>
      <c r="H256" s="179"/>
      <c r="I256" s="180"/>
      <c r="J256" s="179"/>
      <c r="K256" s="179"/>
      <c r="L256" s="179"/>
      <c r="M256" s="179"/>
      <c r="N256" s="180"/>
      <c r="O256" s="180"/>
    </row>
    <row r="257" spans="1:15" ht="15">
      <c r="A257">
        <f>Program!$B$5</f>
      </c>
      <c r="B257">
        <f>Program!$B$4</f>
      </c>
      <c r="C257" s="176">
        <v>252</v>
      </c>
      <c r="D257" s="178" t="s">
        <v>1838</v>
      </c>
      <c r="E257" s="178" t="s">
        <v>845</v>
      </c>
      <c r="F257" s="176">
        <f t="shared" si="5"/>
        <v>0</v>
      </c>
      <c r="G257" s="176">
        <f t="shared" si="5"/>
        <v>0</v>
      </c>
      <c r="H257" s="179"/>
      <c r="I257" s="180"/>
      <c r="J257" s="179"/>
      <c r="K257" s="179"/>
      <c r="L257" s="179"/>
      <c r="M257" s="179"/>
      <c r="N257" s="180"/>
      <c r="O257" s="180"/>
    </row>
    <row r="258" spans="1:15" ht="15">
      <c r="A258">
        <f>Program!$B$5</f>
      </c>
      <c r="B258">
        <f>Program!$B$4</f>
      </c>
      <c r="C258" s="176">
        <v>253</v>
      </c>
      <c r="D258" s="178" t="s">
        <v>1839</v>
      </c>
      <c r="E258" s="178" t="s">
        <v>846</v>
      </c>
      <c r="F258" s="176">
        <f t="shared" si="5"/>
        <v>0</v>
      </c>
      <c r="G258" s="176">
        <f t="shared" si="5"/>
        <v>0</v>
      </c>
      <c r="H258" s="179"/>
      <c r="I258" s="180"/>
      <c r="J258" s="179"/>
      <c r="K258" s="179"/>
      <c r="L258" s="179"/>
      <c r="M258" s="179"/>
      <c r="N258" s="180"/>
      <c r="O258" s="180"/>
    </row>
    <row r="259" spans="1:15" ht="15">
      <c r="A259">
        <f>Program!$B$5</f>
      </c>
      <c r="B259">
        <f>Program!$B$4</f>
      </c>
      <c r="C259" s="176">
        <v>254</v>
      </c>
      <c r="D259" s="178" t="s">
        <v>1840</v>
      </c>
      <c r="E259" s="178" t="s">
        <v>847</v>
      </c>
      <c r="F259" s="176">
        <f t="shared" si="5"/>
        <v>0</v>
      </c>
      <c r="G259" s="176">
        <f t="shared" si="5"/>
        <v>0</v>
      </c>
      <c r="H259" s="179"/>
      <c r="I259" s="180"/>
      <c r="J259" s="179"/>
      <c r="K259" s="179"/>
      <c r="L259" s="179"/>
      <c r="M259" s="179"/>
      <c r="N259" s="180"/>
      <c r="O259" s="180"/>
    </row>
    <row r="260" spans="1:15" ht="15">
      <c r="A260">
        <f>Program!$B$5</f>
      </c>
      <c r="B260">
        <f>Program!$B$4</f>
      </c>
      <c r="C260" s="176">
        <v>255</v>
      </c>
      <c r="D260" s="178" t="s">
        <v>1841</v>
      </c>
      <c r="E260" s="178" t="s">
        <v>848</v>
      </c>
      <c r="F260" s="176">
        <f t="shared" si="5"/>
        <v>0</v>
      </c>
      <c r="G260" s="176">
        <f t="shared" si="5"/>
        <v>0</v>
      </c>
      <c r="H260" s="179"/>
      <c r="I260" s="180"/>
      <c r="J260" s="179"/>
      <c r="K260" s="179"/>
      <c r="L260" s="179"/>
      <c r="M260" s="179"/>
      <c r="N260" s="180"/>
      <c r="O260" s="180"/>
    </row>
    <row r="261" spans="1:15" ht="15">
      <c r="A261">
        <f>Program!$B$5</f>
      </c>
      <c r="B261">
        <f>Program!$B$4</f>
      </c>
      <c r="C261" s="176">
        <v>256</v>
      </c>
      <c r="D261" s="178" t="s">
        <v>1842</v>
      </c>
      <c r="E261" s="178" t="s">
        <v>849</v>
      </c>
      <c r="F261" s="176">
        <f t="shared" si="5"/>
        <v>0</v>
      </c>
      <c r="G261" s="176">
        <f t="shared" si="5"/>
        <v>0</v>
      </c>
      <c r="H261" s="179"/>
      <c r="I261" s="180"/>
      <c r="J261" s="179"/>
      <c r="K261" s="179"/>
      <c r="L261" s="179"/>
      <c r="M261" s="179"/>
      <c r="N261" s="180"/>
      <c r="O261" s="180"/>
    </row>
    <row r="262" spans="1:15" ht="15">
      <c r="A262">
        <f>Program!$B$5</f>
      </c>
      <c r="B262">
        <f>Program!$B$4</f>
      </c>
      <c r="C262" s="176">
        <v>257</v>
      </c>
      <c r="D262" s="178" t="s">
        <v>1843</v>
      </c>
      <c r="E262" s="178" t="s">
        <v>850</v>
      </c>
      <c r="F262" s="176">
        <f t="shared" si="5"/>
        <v>0</v>
      </c>
      <c r="G262" s="176">
        <f t="shared" si="5"/>
        <v>0</v>
      </c>
      <c r="H262" s="179"/>
      <c r="I262" s="180"/>
      <c r="J262" s="179"/>
      <c r="K262" s="179"/>
      <c r="L262" s="179"/>
      <c r="M262" s="179"/>
      <c r="N262" s="180"/>
      <c r="O262" s="180"/>
    </row>
    <row r="263" spans="1:15" ht="15">
      <c r="A263">
        <f>Program!$B$5</f>
      </c>
      <c r="B263">
        <f>Program!$B$4</f>
      </c>
      <c r="C263" s="176">
        <v>258</v>
      </c>
      <c r="D263" s="178" t="s">
        <v>1844</v>
      </c>
      <c r="E263" s="178" t="s">
        <v>851</v>
      </c>
      <c r="F263" s="176">
        <f t="shared" si="5"/>
        <v>0</v>
      </c>
      <c r="G263" s="176">
        <f t="shared" si="5"/>
        <v>0</v>
      </c>
      <c r="H263" s="179"/>
      <c r="I263" s="180"/>
      <c r="J263" s="179"/>
      <c r="K263" s="179"/>
      <c r="L263" s="179"/>
      <c r="M263" s="179"/>
      <c r="N263" s="180"/>
      <c r="O263" s="180"/>
    </row>
    <row r="264" spans="1:15" ht="15">
      <c r="A264">
        <f>Program!$B$5</f>
      </c>
      <c r="B264">
        <f>Program!$B$4</f>
      </c>
      <c r="C264" s="176">
        <v>259</v>
      </c>
      <c r="D264" s="178" t="s">
        <v>1845</v>
      </c>
      <c r="E264" s="178" t="s">
        <v>852</v>
      </c>
      <c r="F264" s="176">
        <f aca="true" t="shared" si="6" ref="F264:G327">+SUM(H264+J264+L264+N264)</f>
        <v>0</v>
      </c>
      <c r="G264" s="176">
        <f t="shared" si="6"/>
        <v>0</v>
      </c>
      <c r="H264" s="179"/>
      <c r="I264" s="180"/>
      <c r="J264" s="179"/>
      <c r="K264" s="179"/>
      <c r="L264" s="179"/>
      <c r="M264" s="179"/>
      <c r="N264" s="180"/>
      <c r="O264" s="180"/>
    </row>
    <row r="265" spans="1:15" ht="15">
      <c r="A265">
        <f>Program!$B$5</f>
      </c>
      <c r="B265">
        <f>Program!$B$4</f>
      </c>
      <c r="C265" s="176">
        <v>260</v>
      </c>
      <c r="D265" s="178" t="s">
        <v>1846</v>
      </c>
      <c r="E265" s="178" t="s">
        <v>853</v>
      </c>
      <c r="F265" s="176">
        <f t="shared" si="6"/>
        <v>0</v>
      </c>
      <c r="G265" s="176">
        <f t="shared" si="6"/>
        <v>0</v>
      </c>
      <c r="H265" s="179"/>
      <c r="I265" s="180"/>
      <c r="J265" s="179"/>
      <c r="K265" s="179"/>
      <c r="L265" s="179"/>
      <c r="M265" s="179"/>
      <c r="N265" s="180"/>
      <c r="O265" s="180"/>
    </row>
    <row r="266" spans="1:15" ht="15">
      <c r="A266">
        <f>Program!$B$5</f>
      </c>
      <c r="B266">
        <f>Program!$B$4</f>
      </c>
      <c r="C266" s="176">
        <v>261</v>
      </c>
      <c r="D266" s="178" t="s">
        <v>1847</v>
      </c>
      <c r="E266" s="178" t="s">
        <v>854</v>
      </c>
      <c r="F266" s="176">
        <f t="shared" si="6"/>
        <v>0</v>
      </c>
      <c r="G266" s="176">
        <f t="shared" si="6"/>
        <v>0</v>
      </c>
      <c r="H266" s="179"/>
      <c r="I266" s="180"/>
      <c r="J266" s="179"/>
      <c r="K266" s="179"/>
      <c r="L266" s="179"/>
      <c r="M266" s="179"/>
      <c r="N266" s="180"/>
      <c r="O266" s="180"/>
    </row>
    <row r="267" spans="1:15" ht="15">
      <c r="A267">
        <f>Program!$B$5</f>
      </c>
      <c r="B267">
        <f>Program!$B$4</f>
      </c>
      <c r="C267" s="176">
        <v>262</v>
      </c>
      <c r="D267" s="178" t="s">
        <v>1848</v>
      </c>
      <c r="E267" s="178" t="s">
        <v>855</v>
      </c>
      <c r="F267" s="176">
        <f t="shared" si="6"/>
        <v>0</v>
      </c>
      <c r="G267" s="176">
        <f t="shared" si="6"/>
        <v>0</v>
      </c>
      <c r="H267" s="179"/>
      <c r="I267" s="180"/>
      <c r="J267" s="179"/>
      <c r="K267" s="179"/>
      <c r="L267" s="179"/>
      <c r="M267" s="179"/>
      <c r="N267" s="180"/>
      <c r="O267" s="180"/>
    </row>
    <row r="268" spans="1:15" ht="15">
      <c r="A268">
        <f>Program!$B$5</f>
      </c>
      <c r="B268">
        <f>Program!$B$4</f>
      </c>
      <c r="C268" s="176">
        <v>263</v>
      </c>
      <c r="D268" s="178" t="s">
        <v>1849</v>
      </c>
      <c r="E268" s="178" t="s">
        <v>856</v>
      </c>
      <c r="F268" s="176">
        <f t="shared" si="6"/>
        <v>0</v>
      </c>
      <c r="G268" s="176">
        <f t="shared" si="6"/>
        <v>0</v>
      </c>
      <c r="H268" s="179"/>
      <c r="I268" s="180"/>
      <c r="J268" s="179"/>
      <c r="K268" s="179"/>
      <c r="L268" s="179"/>
      <c r="M268" s="179"/>
      <c r="N268" s="180"/>
      <c r="O268" s="180"/>
    </row>
    <row r="269" spans="1:15" ht="15">
      <c r="A269">
        <f>Program!$B$5</f>
      </c>
      <c r="B269">
        <f>Program!$B$4</f>
      </c>
      <c r="C269" s="176">
        <v>264</v>
      </c>
      <c r="D269" s="178" t="s">
        <v>1850</v>
      </c>
      <c r="E269" s="178" t="s">
        <v>857</v>
      </c>
      <c r="F269" s="176">
        <f t="shared" si="6"/>
        <v>0</v>
      </c>
      <c r="G269" s="176">
        <f t="shared" si="6"/>
        <v>0</v>
      </c>
      <c r="H269" s="179"/>
      <c r="I269" s="180"/>
      <c r="J269" s="179"/>
      <c r="K269" s="179"/>
      <c r="L269" s="179"/>
      <c r="M269" s="179"/>
      <c r="N269" s="180"/>
      <c r="O269" s="180"/>
    </row>
    <row r="270" spans="1:15" ht="15">
      <c r="A270">
        <f>Program!$B$5</f>
      </c>
      <c r="B270">
        <f>Program!$B$4</f>
      </c>
      <c r="C270" s="176">
        <v>265</v>
      </c>
      <c r="D270" s="178" t="s">
        <v>1851</v>
      </c>
      <c r="E270" s="178" t="s">
        <v>858</v>
      </c>
      <c r="F270" s="176">
        <f t="shared" si="6"/>
        <v>0</v>
      </c>
      <c r="G270" s="176">
        <f t="shared" si="6"/>
        <v>0</v>
      </c>
      <c r="H270" s="179"/>
      <c r="I270" s="180"/>
      <c r="J270" s="179"/>
      <c r="K270" s="179"/>
      <c r="L270" s="179"/>
      <c r="M270" s="179"/>
      <c r="N270" s="180"/>
      <c r="O270" s="180"/>
    </row>
    <row r="271" spans="1:15" ht="15">
      <c r="A271">
        <f>Program!$B$5</f>
      </c>
      <c r="B271">
        <f>Program!$B$4</f>
      </c>
      <c r="C271" s="176">
        <v>266</v>
      </c>
      <c r="D271" s="178" t="s">
        <v>1852</v>
      </c>
      <c r="E271" s="178" t="s">
        <v>859</v>
      </c>
      <c r="F271" s="176">
        <f t="shared" si="6"/>
        <v>0</v>
      </c>
      <c r="G271" s="176">
        <f t="shared" si="6"/>
        <v>0</v>
      </c>
      <c r="H271" s="179"/>
      <c r="I271" s="180"/>
      <c r="J271" s="179"/>
      <c r="K271" s="179"/>
      <c r="L271" s="179"/>
      <c r="M271" s="179"/>
      <c r="N271" s="180"/>
      <c r="O271" s="180"/>
    </row>
    <row r="272" spans="1:15" ht="15">
      <c r="A272">
        <f>Program!$B$5</f>
      </c>
      <c r="B272">
        <f>Program!$B$4</f>
      </c>
      <c r="C272" s="176">
        <v>267</v>
      </c>
      <c r="D272" s="178" t="s">
        <v>1853</v>
      </c>
      <c r="E272" s="178" t="s">
        <v>860</v>
      </c>
      <c r="F272" s="176">
        <f t="shared" si="6"/>
        <v>0</v>
      </c>
      <c r="G272" s="176">
        <f t="shared" si="6"/>
        <v>0</v>
      </c>
      <c r="H272" s="179"/>
      <c r="I272" s="180"/>
      <c r="J272" s="179"/>
      <c r="K272" s="179"/>
      <c r="L272" s="179"/>
      <c r="M272" s="179"/>
      <c r="N272" s="180"/>
      <c r="O272" s="180"/>
    </row>
    <row r="273" spans="1:15" ht="15">
      <c r="A273">
        <f>Program!$B$5</f>
      </c>
      <c r="B273">
        <f>Program!$B$4</f>
      </c>
      <c r="C273" s="176">
        <v>268</v>
      </c>
      <c r="D273" s="178" t="s">
        <v>1854</v>
      </c>
      <c r="E273" s="178" t="s">
        <v>861</v>
      </c>
      <c r="F273" s="176">
        <f t="shared" si="6"/>
        <v>0</v>
      </c>
      <c r="G273" s="176">
        <f t="shared" si="6"/>
        <v>0</v>
      </c>
      <c r="H273" s="179"/>
      <c r="I273" s="180"/>
      <c r="J273" s="179"/>
      <c r="K273" s="179"/>
      <c r="L273" s="179"/>
      <c r="M273" s="179"/>
      <c r="N273" s="180"/>
      <c r="O273" s="180"/>
    </row>
    <row r="274" spans="1:15" ht="15">
      <c r="A274">
        <f>Program!$B$5</f>
      </c>
      <c r="B274">
        <f>Program!$B$4</f>
      </c>
      <c r="C274" s="176">
        <v>269</v>
      </c>
      <c r="D274" s="178" t="s">
        <v>1855</v>
      </c>
      <c r="E274" s="178" t="s">
        <v>862</v>
      </c>
      <c r="F274" s="176">
        <f t="shared" si="6"/>
        <v>0</v>
      </c>
      <c r="G274" s="176">
        <f t="shared" si="6"/>
        <v>0</v>
      </c>
      <c r="H274" s="179"/>
      <c r="I274" s="180"/>
      <c r="J274" s="179"/>
      <c r="K274" s="179"/>
      <c r="L274" s="179"/>
      <c r="M274" s="179"/>
      <c r="N274" s="180"/>
      <c r="O274" s="180"/>
    </row>
    <row r="275" spans="1:15" ht="15">
      <c r="A275">
        <f>Program!$B$5</f>
      </c>
      <c r="B275">
        <f>Program!$B$4</f>
      </c>
      <c r="C275" s="176">
        <v>270</v>
      </c>
      <c r="D275" s="178" t="s">
        <v>1856</v>
      </c>
      <c r="E275" s="178" t="s">
        <v>863</v>
      </c>
      <c r="F275" s="176">
        <f t="shared" si="6"/>
        <v>0</v>
      </c>
      <c r="G275" s="176">
        <f t="shared" si="6"/>
        <v>0</v>
      </c>
      <c r="H275" s="179"/>
      <c r="I275" s="180"/>
      <c r="J275" s="179"/>
      <c r="K275" s="179"/>
      <c r="L275" s="179"/>
      <c r="M275" s="179"/>
      <c r="N275" s="180"/>
      <c r="O275" s="180"/>
    </row>
    <row r="276" spans="1:15" ht="15">
      <c r="A276">
        <f>Program!$B$5</f>
      </c>
      <c r="B276">
        <f>Program!$B$4</f>
      </c>
      <c r="C276" s="176">
        <v>271</v>
      </c>
      <c r="D276" s="178" t="s">
        <v>1857</v>
      </c>
      <c r="E276" s="178" t="s">
        <v>864</v>
      </c>
      <c r="F276" s="176">
        <f t="shared" si="6"/>
        <v>0</v>
      </c>
      <c r="G276" s="176">
        <f t="shared" si="6"/>
        <v>0</v>
      </c>
      <c r="H276" s="179"/>
      <c r="I276" s="180"/>
      <c r="J276" s="179"/>
      <c r="K276" s="179"/>
      <c r="L276" s="179"/>
      <c r="M276" s="179"/>
      <c r="N276" s="180"/>
      <c r="O276" s="180"/>
    </row>
    <row r="277" spans="1:15" ht="15">
      <c r="A277">
        <f>Program!$B$5</f>
      </c>
      <c r="B277">
        <f>Program!$B$4</f>
      </c>
      <c r="C277" s="176">
        <v>272</v>
      </c>
      <c r="D277" s="178" t="s">
        <v>1858</v>
      </c>
      <c r="E277" s="178" t="s">
        <v>865</v>
      </c>
      <c r="F277" s="176">
        <f t="shared" si="6"/>
        <v>0</v>
      </c>
      <c r="G277" s="176">
        <f t="shared" si="6"/>
        <v>0</v>
      </c>
      <c r="H277" s="179"/>
      <c r="I277" s="180"/>
      <c r="J277" s="179"/>
      <c r="K277" s="179"/>
      <c r="L277" s="179"/>
      <c r="M277" s="179"/>
      <c r="N277" s="180"/>
      <c r="O277" s="180"/>
    </row>
    <row r="278" spans="1:15" ht="15">
      <c r="A278">
        <f>Program!$B$5</f>
      </c>
      <c r="B278">
        <f>Program!$B$4</f>
      </c>
      <c r="C278" s="176">
        <v>273</v>
      </c>
      <c r="D278" s="178" t="s">
        <v>1859</v>
      </c>
      <c r="E278" s="178" t="s">
        <v>866</v>
      </c>
      <c r="F278" s="176">
        <f t="shared" si="6"/>
        <v>0</v>
      </c>
      <c r="G278" s="176">
        <f t="shared" si="6"/>
        <v>0</v>
      </c>
      <c r="H278" s="179"/>
      <c r="I278" s="180"/>
      <c r="J278" s="179"/>
      <c r="K278" s="179"/>
      <c r="L278" s="179"/>
      <c r="M278" s="179"/>
      <c r="N278" s="180"/>
      <c r="O278" s="180"/>
    </row>
    <row r="279" spans="1:15" ht="15">
      <c r="A279">
        <f>Program!$B$5</f>
      </c>
      <c r="B279">
        <f>Program!$B$4</f>
      </c>
      <c r="C279" s="176">
        <v>274</v>
      </c>
      <c r="D279" s="178" t="s">
        <v>1860</v>
      </c>
      <c r="E279" s="178" t="s">
        <v>867</v>
      </c>
      <c r="F279" s="176">
        <f t="shared" si="6"/>
        <v>0</v>
      </c>
      <c r="G279" s="176">
        <f t="shared" si="6"/>
        <v>0</v>
      </c>
      <c r="H279" s="179"/>
      <c r="I279" s="180"/>
      <c r="J279" s="179"/>
      <c r="K279" s="179"/>
      <c r="L279" s="179"/>
      <c r="M279" s="179"/>
      <c r="N279" s="180"/>
      <c r="O279" s="180"/>
    </row>
    <row r="280" spans="1:15" ht="15">
      <c r="A280">
        <f>Program!$B$5</f>
      </c>
      <c r="B280">
        <f>Program!$B$4</f>
      </c>
      <c r="C280" s="176">
        <v>275</v>
      </c>
      <c r="D280" s="178" t="s">
        <v>1861</v>
      </c>
      <c r="E280" s="178" t="s">
        <v>868</v>
      </c>
      <c r="F280" s="176">
        <f t="shared" si="6"/>
        <v>0</v>
      </c>
      <c r="G280" s="176">
        <f t="shared" si="6"/>
        <v>0</v>
      </c>
      <c r="H280" s="179"/>
      <c r="I280" s="180"/>
      <c r="J280" s="179"/>
      <c r="K280" s="179"/>
      <c r="L280" s="179"/>
      <c r="M280" s="179"/>
      <c r="N280" s="180"/>
      <c r="O280" s="180"/>
    </row>
    <row r="281" spans="1:15" ht="15">
      <c r="A281">
        <f>Program!$B$5</f>
      </c>
      <c r="B281">
        <f>Program!$B$4</f>
      </c>
      <c r="C281" s="176">
        <v>276</v>
      </c>
      <c r="D281" s="178" t="s">
        <v>1862</v>
      </c>
      <c r="E281" s="178" t="s">
        <v>869</v>
      </c>
      <c r="F281" s="176">
        <f t="shared" si="6"/>
        <v>0</v>
      </c>
      <c r="G281" s="176">
        <f t="shared" si="6"/>
        <v>0</v>
      </c>
      <c r="H281" s="179"/>
      <c r="I281" s="180"/>
      <c r="J281" s="179"/>
      <c r="K281" s="179"/>
      <c r="L281" s="179"/>
      <c r="M281" s="179"/>
      <c r="N281" s="180"/>
      <c r="O281" s="180"/>
    </row>
    <row r="282" spans="1:15" ht="15">
      <c r="A282">
        <f>Program!$B$5</f>
      </c>
      <c r="B282">
        <f>Program!$B$4</f>
      </c>
      <c r="C282" s="176">
        <v>277</v>
      </c>
      <c r="D282" s="178" t="s">
        <v>1863</v>
      </c>
      <c r="E282" s="178" t="s">
        <v>870</v>
      </c>
      <c r="F282" s="176">
        <f t="shared" si="6"/>
        <v>0</v>
      </c>
      <c r="G282" s="176">
        <f t="shared" si="6"/>
        <v>0</v>
      </c>
      <c r="H282" s="179"/>
      <c r="I282" s="180"/>
      <c r="J282" s="179"/>
      <c r="K282" s="179"/>
      <c r="L282" s="179"/>
      <c r="M282" s="179"/>
      <c r="N282" s="180"/>
      <c r="O282" s="180"/>
    </row>
    <row r="283" spans="1:15" ht="15">
      <c r="A283">
        <f>Program!$B$5</f>
      </c>
      <c r="B283">
        <f>Program!$B$4</f>
      </c>
      <c r="C283" s="176">
        <v>278</v>
      </c>
      <c r="D283" s="178" t="s">
        <v>1864</v>
      </c>
      <c r="E283" s="178" t="s">
        <v>871</v>
      </c>
      <c r="F283" s="176">
        <f t="shared" si="6"/>
        <v>0</v>
      </c>
      <c r="G283" s="176">
        <f t="shared" si="6"/>
        <v>0</v>
      </c>
      <c r="H283" s="179"/>
      <c r="I283" s="180"/>
      <c r="J283" s="179"/>
      <c r="K283" s="179"/>
      <c r="L283" s="179"/>
      <c r="M283" s="179"/>
      <c r="N283" s="180"/>
      <c r="O283" s="180"/>
    </row>
    <row r="284" spans="1:15" ht="15">
      <c r="A284">
        <f>Program!$B$5</f>
      </c>
      <c r="B284">
        <f>Program!$B$4</f>
      </c>
      <c r="C284" s="176">
        <v>279</v>
      </c>
      <c r="D284" s="178" t="s">
        <v>1865</v>
      </c>
      <c r="E284" s="178" t="s">
        <v>872</v>
      </c>
      <c r="F284" s="176">
        <f t="shared" si="6"/>
        <v>0</v>
      </c>
      <c r="G284" s="176">
        <f t="shared" si="6"/>
        <v>0</v>
      </c>
      <c r="H284" s="179"/>
      <c r="I284" s="180"/>
      <c r="J284" s="179"/>
      <c r="K284" s="179"/>
      <c r="L284" s="179"/>
      <c r="M284" s="179"/>
      <c r="N284" s="180"/>
      <c r="O284" s="180"/>
    </row>
    <row r="285" spans="1:15" ht="15">
      <c r="A285">
        <f>Program!$B$5</f>
      </c>
      <c r="B285">
        <f>Program!$B$4</f>
      </c>
      <c r="C285" s="176">
        <v>280</v>
      </c>
      <c r="D285" s="178" t="s">
        <v>1866</v>
      </c>
      <c r="E285" s="178" t="s">
        <v>873</v>
      </c>
      <c r="F285" s="176">
        <f t="shared" si="6"/>
        <v>0</v>
      </c>
      <c r="G285" s="176">
        <f t="shared" si="6"/>
        <v>0</v>
      </c>
      <c r="H285" s="179"/>
      <c r="I285" s="180"/>
      <c r="J285" s="179"/>
      <c r="K285" s="179"/>
      <c r="L285" s="179"/>
      <c r="M285" s="179"/>
      <c r="N285" s="180"/>
      <c r="O285" s="180"/>
    </row>
    <row r="286" spans="1:15" ht="15">
      <c r="A286">
        <f>Program!$B$5</f>
      </c>
      <c r="B286">
        <f>Program!$B$4</f>
      </c>
      <c r="C286" s="176">
        <v>281</v>
      </c>
      <c r="D286" s="178" t="s">
        <v>1867</v>
      </c>
      <c r="E286" s="178" t="s">
        <v>874</v>
      </c>
      <c r="F286" s="176">
        <f t="shared" si="6"/>
        <v>0</v>
      </c>
      <c r="G286" s="176">
        <f t="shared" si="6"/>
        <v>0</v>
      </c>
      <c r="H286" s="179"/>
      <c r="I286" s="180"/>
      <c r="J286" s="179"/>
      <c r="K286" s="179"/>
      <c r="L286" s="179"/>
      <c r="M286" s="179"/>
      <c r="N286" s="180"/>
      <c r="O286" s="180"/>
    </row>
    <row r="287" spans="1:15" ht="15">
      <c r="A287">
        <f>Program!$B$5</f>
      </c>
      <c r="B287">
        <f>Program!$B$4</f>
      </c>
      <c r="C287" s="176">
        <v>282</v>
      </c>
      <c r="D287" s="178" t="s">
        <v>1868</v>
      </c>
      <c r="E287" s="178" t="s">
        <v>875</v>
      </c>
      <c r="F287" s="176">
        <f t="shared" si="6"/>
        <v>0</v>
      </c>
      <c r="G287" s="176">
        <f t="shared" si="6"/>
        <v>0</v>
      </c>
      <c r="H287" s="179"/>
      <c r="I287" s="180"/>
      <c r="J287" s="179"/>
      <c r="K287" s="179"/>
      <c r="L287" s="179"/>
      <c r="M287" s="179"/>
      <c r="N287" s="180"/>
      <c r="O287" s="180"/>
    </row>
    <row r="288" spans="1:15" ht="15">
      <c r="A288">
        <f>Program!$B$5</f>
      </c>
      <c r="B288">
        <f>Program!$B$4</f>
      </c>
      <c r="C288" s="176">
        <v>283</v>
      </c>
      <c r="D288" s="178" t="s">
        <v>1869</v>
      </c>
      <c r="E288" s="178" t="s">
        <v>876</v>
      </c>
      <c r="F288" s="176">
        <f t="shared" si="6"/>
        <v>0</v>
      </c>
      <c r="G288" s="176">
        <f t="shared" si="6"/>
        <v>0</v>
      </c>
      <c r="H288" s="179"/>
      <c r="I288" s="180"/>
      <c r="J288" s="179"/>
      <c r="K288" s="179"/>
      <c r="L288" s="179"/>
      <c r="M288" s="179"/>
      <c r="N288" s="180"/>
      <c r="O288" s="180"/>
    </row>
    <row r="289" spans="1:15" ht="15">
      <c r="A289">
        <f>Program!$B$5</f>
      </c>
      <c r="B289">
        <f>Program!$B$4</f>
      </c>
      <c r="C289" s="176">
        <v>284</v>
      </c>
      <c r="D289" s="178" t="s">
        <v>1870</v>
      </c>
      <c r="E289" s="178" t="s">
        <v>877</v>
      </c>
      <c r="F289" s="176">
        <f t="shared" si="6"/>
        <v>0</v>
      </c>
      <c r="G289" s="176">
        <f t="shared" si="6"/>
        <v>0</v>
      </c>
      <c r="H289" s="179"/>
      <c r="I289" s="180"/>
      <c r="J289" s="179"/>
      <c r="K289" s="179"/>
      <c r="L289" s="179"/>
      <c r="M289" s="179"/>
      <c r="N289" s="180"/>
      <c r="O289" s="180"/>
    </row>
    <row r="290" spans="1:15" ht="15">
      <c r="A290">
        <f>Program!$B$5</f>
      </c>
      <c r="B290">
        <f>Program!$B$4</f>
      </c>
      <c r="C290" s="176">
        <v>285</v>
      </c>
      <c r="D290" s="178" t="s">
        <v>1871</v>
      </c>
      <c r="E290" s="178" t="s">
        <v>878</v>
      </c>
      <c r="F290" s="176">
        <f t="shared" si="6"/>
        <v>0</v>
      </c>
      <c r="G290" s="176">
        <f t="shared" si="6"/>
        <v>0</v>
      </c>
      <c r="H290" s="179"/>
      <c r="I290" s="180"/>
      <c r="J290" s="179"/>
      <c r="K290" s="179"/>
      <c r="L290" s="179"/>
      <c r="M290" s="179"/>
      <c r="N290" s="180"/>
      <c r="O290" s="180"/>
    </row>
    <row r="291" spans="1:15" ht="15">
      <c r="A291">
        <f>Program!$B$5</f>
      </c>
      <c r="B291">
        <f>Program!$B$4</f>
      </c>
      <c r="C291" s="176">
        <v>286</v>
      </c>
      <c r="D291" s="178" t="s">
        <v>1872</v>
      </c>
      <c r="E291" s="178" t="s">
        <v>879</v>
      </c>
      <c r="F291" s="176">
        <f t="shared" si="6"/>
        <v>0</v>
      </c>
      <c r="G291" s="176">
        <f t="shared" si="6"/>
        <v>0</v>
      </c>
      <c r="H291" s="179"/>
      <c r="I291" s="180"/>
      <c r="J291" s="179"/>
      <c r="K291" s="179"/>
      <c r="L291" s="179"/>
      <c r="M291" s="179"/>
      <c r="N291" s="180"/>
      <c r="O291" s="180"/>
    </row>
    <row r="292" spans="1:15" ht="15">
      <c r="A292">
        <f>Program!$B$5</f>
      </c>
      <c r="B292">
        <f>Program!$B$4</f>
      </c>
      <c r="C292" s="176">
        <v>287</v>
      </c>
      <c r="D292" s="178" t="s">
        <v>1873</v>
      </c>
      <c r="E292" s="178" t="s">
        <v>880</v>
      </c>
      <c r="F292" s="176">
        <f t="shared" si="6"/>
        <v>0</v>
      </c>
      <c r="G292" s="176">
        <f t="shared" si="6"/>
        <v>0</v>
      </c>
      <c r="H292" s="179"/>
      <c r="I292" s="180"/>
      <c r="J292" s="179"/>
      <c r="K292" s="179"/>
      <c r="L292" s="179"/>
      <c r="M292" s="179"/>
      <c r="N292" s="180"/>
      <c r="O292" s="180"/>
    </row>
    <row r="293" spans="1:15" ht="15">
      <c r="A293">
        <f>Program!$B$5</f>
      </c>
      <c r="B293">
        <f>Program!$B$4</f>
      </c>
      <c r="C293" s="176">
        <v>288</v>
      </c>
      <c r="D293" s="178" t="s">
        <v>1874</v>
      </c>
      <c r="E293" s="178" t="s">
        <v>881</v>
      </c>
      <c r="F293" s="176">
        <f t="shared" si="6"/>
        <v>0</v>
      </c>
      <c r="G293" s="176">
        <f t="shared" si="6"/>
        <v>0</v>
      </c>
      <c r="H293" s="179"/>
      <c r="I293" s="180"/>
      <c r="J293" s="179"/>
      <c r="K293" s="179"/>
      <c r="L293" s="179"/>
      <c r="M293" s="179"/>
      <c r="N293" s="180"/>
      <c r="O293" s="180"/>
    </row>
    <row r="294" spans="1:15" ht="15">
      <c r="A294">
        <f>Program!$B$5</f>
      </c>
      <c r="B294">
        <f>Program!$B$4</f>
      </c>
      <c r="C294" s="176">
        <v>289</v>
      </c>
      <c r="D294" s="178" t="s">
        <v>1875</v>
      </c>
      <c r="E294" s="178" t="s">
        <v>882</v>
      </c>
      <c r="F294" s="176">
        <f t="shared" si="6"/>
        <v>0</v>
      </c>
      <c r="G294" s="176">
        <f t="shared" si="6"/>
        <v>0</v>
      </c>
      <c r="H294" s="179"/>
      <c r="I294" s="180"/>
      <c r="J294" s="179"/>
      <c r="K294" s="179"/>
      <c r="L294" s="179"/>
      <c r="M294" s="179"/>
      <c r="N294" s="180"/>
      <c r="O294" s="180"/>
    </row>
    <row r="295" spans="1:15" ht="15">
      <c r="A295">
        <f>Program!$B$5</f>
      </c>
      <c r="B295">
        <f>Program!$B$4</f>
      </c>
      <c r="C295" s="176">
        <v>290</v>
      </c>
      <c r="D295" s="178" t="s">
        <v>1876</v>
      </c>
      <c r="E295" s="178" t="s">
        <v>883</v>
      </c>
      <c r="F295" s="176">
        <f t="shared" si="6"/>
        <v>0</v>
      </c>
      <c r="G295" s="176">
        <f t="shared" si="6"/>
        <v>0</v>
      </c>
      <c r="H295" s="179"/>
      <c r="I295" s="180"/>
      <c r="J295" s="179"/>
      <c r="K295" s="179"/>
      <c r="L295" s="179"/>
      <c r="M295" s="179"/>
      <c r="N295" s="180"/>
      <c r="O295" s="180"/>
    </row>
    <row r="296" spans="1:15" ht="15">
      <c r="A296">
        <f>Program!$B$5</f>
      </c>
      <c r="B296">
        <f>Program!$B$4</f>
      </c>
      <c r="C296" s="176">
        <v>291</v>
      </c>
      <c r="D296" s="178" t="s">
        <v>1877</v>
      </c>
      <c r="E296" s="178" t="s">
        <v>884</v>
      </c>
      <c r="F296" s="176">
        <f t="shared" si="6"/>
        <v>0</v>
      </c>
      <c r="G296" s="176">
        <f t="shared" si="6"/>
        <v>0</v>
      </c>
      <c r="H296" s="179"/>
      <c r="I296" s="180"/>
      <c r="J296" s="179"/>
      <c r="K296" s="179"/>
      <c r="L296" s="179"/>
      <c r="M296" s="179"/>
      <c r="N296" s="180"/>
      <c r="O296" s="180"/>
    </row>
    <row r="297" spans="1:15" ht="15">
      <c r="A297">
        <f>Program!$B$5</f>
      </c>
      <c r="B297">
        <f>Program!$B$4</f>
      </c>
      <c r="C297" s="176">
        <v>292</v>
      </c>
      <c r="D297" s="178" t="s">
        <v>1878</v>
      </c>
      <c r="E297" s="178" t="s">
        <v>885</v>
      </c>
      <c r="F297" s="176">
        <f t="shared" si="6"/>
        <v>0</v>
      </c>
      <c r="G297" s="176">
        <f t="shared" si="6"/>
        <v>0</v>
      </c>
      <c r="H297" s="179"/>
      <c r="I297" s="180"/>
      <c r="J297" s="179"/>
      <c r="K297" s="179"/>
      <c r="L297" s="179"/>
      <c r="M297" s="179"/>
      <c r="N297" s="180"/>
      <c r="O297" s="180"/>
    </row>
    <row r="298" spans="1:15" ht="15">
      <c r="A298">
        <f>Program!$B$5</f>
      </c>
      <c r="B298">
        <f>Program!$B$4</f>
      </c>
      <c r="C298" s="176">
        <v>293</v>
      </c>
      <c r="D298" s="178" t="s">
        <v>1879</v>
      </c>
      <c r="E298" s="178" t="s">
        <v>886</v>
      </c>
      <c r="F298" s="176">
        <f t="shared" si="6"/>
        <v>0</v>
      </c>
      <c r="G298" s="176">
        <f t="shared" si="6"/>
        <v>0</v>
      </c>
      <c r="H298" s="179"/>
      <c r="I298" s="180"/>
      <c r="J298" s="179"/>
      <c r="K298" s="179"/>
      <c r="L298" s="179"/>
      <c r="M298" s="179"/>
      <c r="N298" s="180"/>
      <c r="O298" s="180"/>
    </row>
    <row r="299" spans="1:15" ht="15">
      <c r="A299">
        <f>Program!$B$5</f>
      </c>
      <c r="B299">
        <f>Program!$B$4</f>
      </c>
      <c r="C299" s="176">
        <v>294</v>
      </c>
      <c r="D299" s="178" t="s">
        <v>1880</v>
      </c>
      <c r="E299" s="178" t="s">
        <v>887</v>
      </c>
      <c r="F299" s="176">
        <f t="shared" si="6"/>
        <v>0</v>
      </c>
      <c r="G299" s="176">
        <f t="shared" si="6"/>
        <v>0</v>
      </c>
      <c r="H299" s="179"/>
      <c r="I299" s="180"/>
      <c r="J299" s="179"/>
      <c r="K299" s="179"/>
      <c r="L299" s="179"/>
      <c r="M299" s="179"/>
      <c r="N299" s="180"/>
      <c r="O299" s="180"/>
    </row>
    <row r="300" spans="1:15" ht="15">
      <c r="A300">
        <f>Program!$B$5</f>
      </c>
      <c r="B300">
        <f>Program!$B$4</f>
      </c>
      <c r="C300" s="176">
        <v>295</v>
      </c>
      <c r="D300" s="178" t="s">
        <v>1881</v>
      </c>
      <c r="E300" s="178" t="s">
        <v>888</v>
      </c>
      <c r="F300" s="176">
        <f t="shared" si="6"/>
        <v>0</v>
      </c>
      <c r="G300" s="176">
        <f t="shared" si="6"/>
        <v>0</v>
      </c>
      <c r="H300" s="179"/>
      <c r="I300" s="180"/>
      <c r="J300" s="179"/>
      <c r="K300" s="179"/>
      <c r="L300" s="179"/>
      <c r="M300" s="179"/>
      <c r="N300" s="180"/>
      <c r="O300" s="180"/>
    </row>
    <row r="301" spans="1:15" ht="15">
      <c r="A301">
        <f>Program!$B$5</f>
      </c>
      <c r="B301">
        <f>Program!$B$4</f>
      </c>
      <c r="C301" s="176">
        <v>296</v>
      </c>
      <c r="D301" s="178" t="s">
        <v>1882</v>
      </c>
      <c r="E301" s="178" t="s">
        <v>889</v>
      </c>
      <c r="F301" s="176">
        <f t="shared" si="6"/>
        <v>0</v>
      </c>
      <c r="G301" s="176">
        <f t="shared" si="6"/>
        <v>0</v>
      </c>
      <c r="H301" s="179"/>
      <c r="I301" s="180"/>
      <c r="J301" s="179"/>
      <c r="K301" s="179"/>
      <c r="L301" s="179"/>
      <c r="M301" s="179"/>
      <c r="N301" s="180"/>
      <c r="O301" s="180"/>
    </row>
    <row r="302" spans="1:15" ht="15">
      <c r="A302">
        <f>Program!$B$5</f>
      </c>
      <c r="B302">
        <f>Program!$B$4</f>
      </c>
      <c r="C302" s="176">
        <v>297</v>
      </c>
      <c r="D302" s="178" t="s">
        <v>1883</v>
      </c>
      <c r="E302" s="178" t="s">
        <v>890</v>
      </c>
      <c r="F302" s="176">
        <f t="shared" si="6"/>
        <v>0</v>
      </c>
      <c r="G302" s="176">
        <f t="shared" si="6"/>
        <v>0</v>
      </c>
      <c r="H302" s="179"/>
      <c r="I302" s="180"/>
      <c r="J302" s="179"/>
      <c r="K302" s="179"/>
      <c r="L302" s="179"/>
      <c r="M302" s="179"/>
      <c r="N302" s="180"/>
      <c r="O302" s="180"/>
    </row>
    <row r="303" spans="1:15" ht="15">
      <c r="A303">
        <f>Program!$B$5</f>
      </c>
      <c r="B303">
        <f>Program!$B$4</f>
      </c>
      <c r="C303" s="176">
        <v>298</v>
      </c>
      <c r="D303" s="178" t="s">
        <v>1884</v>
      </c>
      <c r="E303" s="178" t="s">
        <v>891</v>
      </c>
      <c r="F303" s="176">
        <f t="shared" si="6"/>
        <v>0</v>
      </c>
      <c r="G303" s="176">
        <f t="shared" si="6"/>
        <v>0</v>
      </c>
      <c r="H303" s="179"/>
      <c r="I303" s="180"/>
      <c r="J303" s="179"/>
      <c r="K303" s="179"/>
      <c r="L303" s="179"/>
      <c r="M303" s="179"/>
      <c r="N303" s="180"/>
      <c r="O303" s="180"/>
    </row>
    <row r="304" spans="1:15" ht="15">
      <c r="A304">
        <f>Program!$B$5</f>
      </c>
      <c r="B304">
        <f>Program!$B$4</f>
      </c>
      <c r="C304" s="176">
        <v>299</v>
      </c>
      <c r="D304" s="178" t="s">
        <v>1885</v>
      </c>
      <c r="E304" s="178" t="s">
        <v>892</v>
      </c>
      <c r="F304" s="176">
        <f t="shared" si="6"/>
        <v>0</v>
      </c>
      <c r="G304" s="176">
        <f t="shared" si="6"/>
        <v>0</v>
      </c>
      <c r="H304" s="179"/>
      <c r="I304" s="180"/>
      <c r="J304" s="179"/>
      <c r="K304" s="179"/>
      <c r="L304" s="179"/>
      <c r="M304" s="179"/>
      <c r="N304" s="180"/>
      <c r="O304" s="180"/>
    </row>
    <row r="305" spans="1:15" ht="15">
      <c r="A305">
        <f>Program!$B$5</f>
      </c>
      <c r="B305">
        <f>Program!$B$4</f>
      </c>
      <c r="C305" s="176">
        <v>300</v>
      </c>
      <c r="D305" s="178" t="s">
        <v>1886</v>
      </c>
      <c r="E305" s="178" t="s">
        <v>893</v>
      </c>
      <c r="F305" s="176">
        <f t="shared" si="6"/>
        <v>0</v>
      </c>
      <c r="G305" s="176">
        <f t="shared" si="6"/>
        <v>0</v>
      </c>
      <c r="H305" s="179"/>
      <c r="I305" s="180"/>
      <c r="J305" s="179"/>
      <c r="K305" s="179"/>
      <c r="L305" s="179"/>
      <c r="M305" s="179"/>
      <c r="N305" s="180"/>
      <c r="O305" s="180"/>
    </row>
    <row r="306" spans="1:15" ht="15">
      <c r="A306">
        <f>Program!$B$5</f>
      </c>
      <c r="B306">
        <f>Program!$B$4</f>
      </c>
      <c r="C306" s="176">
        <v>301</v>
      </c>
      <c r="D306" s="178" t="s">
        <v>1887</v>
      </c>
      <c r="E306" s="178" t="s">
        <v>894</v>
      </c>
      <c r="F306" s="176">
        <f t="shared" si="6"/>
        <v>0</v>
      </c>
      <c r="G306" s="176">
        <f t="shared" si="6"/>
        <v>0</v>
      </c>
      <c r="H306" s="179"/>
      <c r="I306" s="180"/>
      <c r="J306" s="179"/>
      <c r="K306" s="179"/>
      <c r="L306" s="179"/>
      <c r="M306" s="179"/>
      <c r="N306" s="180"/>
      <c r="O306" s="180"/>
    </row>
    <row r="307" spans="1:15" ht="15">
      <c r="A307">
        <f>Program!$B$5</f>
      </c>
      <c r="B307">
        <f>Program!$B$4</f>
      </c>
      <c r="C307" s="176">
        <v>302</v>
      </c>
      <c r="D307" s="178" t="s">
        <v>1888</v>
      </c>
      <c r="E307" s="178" t="s">
        <v>895</v>
      </c>
      <c r="F307" s="176">
        <f t="shared" si="6"/>
        <v>0</v>
      </c>
      <c r="G307" s="176">
        <f t="shared" si="6"/>
        <v>0</v>
      </c>
      <c r="H307" s="179"/>
      <c r="I307" s="180"/>
      <c r="J307" s="179"/>
      <c r="K307" s="179"/>
      <c r="L307" s="179"/>
      <c r="M307" s="179"/>
      <c r="N307" s="180"/>
      <c r="O307" s="180"/>
    </row>
    <row r="308" spans="1:15" ht="15">
      <c r="A308">
        <f>Program!$B$5</f>
      </c>
      <c r="B308">
        <f>Program!$B$4</f>
      </c>
      <c r="C308" s="176">
        <v>303</v>
      </c>
      <c r="D308" s="178" t="s">
        <v>1889</v>
      </c>
      <c r="E308" s="178" t="s">
        <v>896</v>
      </c>
      <c r="F308" s="176">
        <f t="shared" si="6"/>
        <v>0</v>
      </c>
      <c r="G308" s="176">
        <f t="shared" si="6"/>
        <v>0</v>
      </c>
      <c r="H308" s="179"/>
      <c r="I308" s="180"/>
      <c r="J308" s="179"/>
      <c r="K308" s="179"/>
      <c r="L308" s="179"/>
      <c r="M308" s="179"/>
      <c r="N308" s="180"/>
      <c r="O308" s="180"/>
    </row>
    <row r="309" spans="1:15" ht="15">
      <c r="A309">
        <f>Program!$B$5</f>
      </c>
      <c r="B309">
        <f>Program!$B$4</f>
      </c>
      <c r="C309" s="176">
        <v>304</v>
      </c>
      <c r="D309" s="178" t="s">
        <v>1890</v>
      </c>
      <c r="E309" s="178" t="s">
        <v>897</v>
      </c>
      <c r="F309" s="176">
        <f t="shared" si="6"/>
        <v>0</v>
      </c>
      <c r="G309" s="176">
        <f t="shared" si="6"/>
        <v>0</v>
      </c>
      <c r="H309" s="179"/>
      <c r="I309" s="180"/>
      <c r="J309" s="179"/>
      <c r="K309" s="179"/>
      <c r="L309" s="179"/>
      <c r="M309" s="179"/>
      <c r="N309" s="180"/>
      <c r="O309" s="180"/>
    </row>
    <row r="310" spans="1:15" ht="15">
      <c r="A310">
        <f>Program!$B$5</f>
      </c>
      <c r="B310">
        <f>Program!$B$4</f>
      </c>
      <c r="C310" s="176">
        <v>305</v>
      </c>
      <c r="D310" s="178" t="s">
        <v>1891</v>
      </c>
      <c r="E310" s="178" t="s">
        <v>898</v>
      </c>
      <c r="F310" s="176">
        <f t="shared" si="6"/>
        <v>0</v>
      </c>
      <c r="G310" s="176">
        <f t="shared" si="6"/>
        <v>0</v>
      </c>
      <c r="H310" s="179"/>
      <c r="I310" s="180"/>
      <c r="J310" s="179"/>
      <c r="K310" s="179"/>
      <c r="L310" s="179"/>
      <c r="M310" s="179"/>
      <c r="N310" s="180"/>
      <c r="O310" s="180"/>
    </row>
    <row r="311" spans="1:15" ht="15">
      <c r="A311">
        <f>Program!$B$5</f>
      </c>
      <c r="B311">
        <f>Program!$B$4</f>
      </c>
      <c r="C311" s="176">
        <v>306</v>
      </c>
      <c r="D311" s="178" t="s">
        <v>1892</v>
      </c>
      <c r="E311" s="178" t="s">
        <v>899</v>
      </c>
      <c r="F311" s="176">
        <f t="shared" si="6"/>
        <v>0</v>
      </c>
      <c r="G311" s="176">
        <f t="shared" si="6"/>
        <v>0</v>
      </c>
      <c r="H311" s="179"/>
      <c r="I311" s="180"/>
      <c r="J311" s="179"/>
      <c r="K311" s="179"/>
      <c r="L311" s="179"/>
      <c r="M311" s="179"/>
      <c r="N311" s="180"/>
      <c r="O311" s="180"/>
    </row>
    <row r="312" spans="1:15" ht="15">
      <c r="A312">
        <f>Program!$B$5</f>
      </c>
      <c r="B312">
        <f>Program!$B$4</f>
      </c>
      <c r="C312" s="176">
        <v>307</v>
      </c>
      <c r="D312" s="178" t="s">
        <v>1893</v>
      </c>
      <c r="E312" s="178" t="s">
        <v>1894</v>
      </c>
      <c r="F312" s="176">
        <f t="shared" si="6"/>
        <v>0</v>
      </c>
      <c r="G312" s="176">
        <f t="shared" si="6"/>
        <v>0</v>
      </c>
      <c r="H312" s="179"/>
      <c r="I312" s="180"/>
      <c r="J312" s="179"/>
      <c r="K312" s="179"/>
      <c r="L312" s="179"/>
      <c r="M312" s="179"/>
      <c r="N312" s="180"/>
      <c r="O312" s="180"/>
    </row>
    <row r="313" spans="1:15" ht="15">
      <c r="A313">
        <f>Program!$B$5</f>
      </c>
      <c r="B313">
        <f>Program!$B$4</f>
      </c>
      <c r="C313" s="176">
        <v>308</v>
      </c>
      <c r="D313" s="178" t="s">
        <v>1895</v>
      </c>
      <c r="E313" s="178" t="s">
        <v>900</v>
      </c>
      <c r="F313" s="176">
        <f t="shared" si="6"/>
        <v>0</v>
      </c>
      <c r="G313" s="176">
        <f t="shared" si="6"/>
        <v>0</v>
      </c>
      <c r="H313" s="179"/>
      <c r="I313" s="180"/>
      <c r="J313" s="179"/>
      <c r="K313" s="179"/>
      <c r="L313" s="179"/>
      <c r="M313" s="179"/>
      <c r="N313" s="180"/>
      <c r="O313" s="180"/>
    </row>
    <row r="314" spans="1:15" ht="15">
      <c r="A314">
        <f>Program!$B$5</f>
      </c>
      <c r="B314">
        <f>Program!$B$4</f>
      </c>
      <c r="C314" s="176">
        <v>309</v>
      </c>
      <c r="D314" s="178" t="s">
        <v>1896</v>
      </c>
      <c r="E314" s="178" t="s">
        <v>901</v>
      </c>
      <c r="F314" s="176">
        <f t="shared" si="6"/>
        <v>0</v>
      </c>
      <c r="G314" s="176">
        <f t="shared" si="6"/>
        <v>0</v>
      </c>
      <c r="H314" s="179"/>
      <c r="I314" s="180"/>
      <c r="J314" s="179"/>
      <c r="K314" s="179"/>
      <c r="L314" s="179"/>
      <c r="M314" s="179"/>
      <c r="N314" s="180"/>
      <c r="O314" s="180"/>
    </row>
    <row r="315" spans="1:15" ht="15">
      <c r="A315">
        <f>Program!$B$5</f>
      </c>
      <c r="B315">
        <f>Program!$B$4</f>
      </c>
      <c r="C315" s="176">
        <v>310</v>
      </c>
      <c r="D315" s="178" t="s">
        <v>1897</v>
      </c>
      <c r="E315" s="178" t="s">
        <v>902</v>
      </c>
      <c r="F315" s="176">
        <f t="shared" si="6"/>
        <v>0</v>
      </c>
      <c r="G315" s="176">
        <f t="shared" si="6"/>
        <v>0</v>
      </c>
      <c r="H315" s="179"/>
      <c r="I315" s="180"/>
      <c r="J315" s="179"/>
      <c r="K315" s="179"/>
      <c r="L315" s="179"/>
      <c r="M315" s="179"/>
      <c r="N315" s="180"/>
      <c r="O315" s="180"/>
    </row>
    <row r="316" spans="1:15" ht="15">
      <c r="A316">
        <f>Program!$B$5</f>
      </c>
      <c r="B316">
        <f>Program!$B$4</f>
      </c>
      <c r="C316" s="176">
        <v>311</v>
      </c>
      <c r="D316" s="178" t="s">
        <v>1898</v>
      </c>
      <c r="E316" s="178" t="s">
        <v>903</v>
      </c>
      <c r="F316" s="176">
        <f t="shared" si="6"/>
        <v>0</v>
      </c>
      <c r="G316" s="176">
        <f t="shared" si="6"/>
        <v>0</v>
      </c>
      <c r="H316" s="179"/>
      <c r="I316" s="180"/>
      <c r="J316" s="179"/>
      <c r="K316" s="179"/>
      <c r="L316" s="179"/>
      <c r="M316" s="179"/>
      <c r="N316" s="180"/>
      <c r="O316" s="180"/>
    </row>
    <row r="317" spans="1:15" ht="15">
      <c r="A317">
        <f>Program!$B$5</f>
      </c>
      <c r="B317">
        <f>Program!$B$4</f>
      </c>
      <c r="C317" s="176">
        <v>312</v>
      </c>
      <c r="D317" s="178" t="s">
        <v>1899</v>
      </c>
      <c r="E317" s="178" t="s">
        <v>904</v>
      </c>
      <c r="F317" s="176">
        <f t="shared" si="6"/>
        <v>0</v>
      </c>
      <c r="G317" s="176">
        <f t="shared" si="6"/>
        <v>0</v>
      </c>
      <c r="H317" s="179"/>
      <c r="I317" s="180"/>
      <c r="J317" s="179"/>
      <c r="K317" s="179"/>
      <c r="L317" s="179"/>
      <c r="M317" s="179"/>
      <c r="N317" s="180"/>
      <c r="O317" s="180"/>
    </row>
    <row r="318" spans="1:15" ht="15">
      <c r="A318">
        <f>Program!$B$5</f>
      </c>
      <c r="B318">
        <f>Program!$B$4</f>
      </c>
      <c r="C318" s="176">
        <v>313</v>
      </c>
      <c r="D318" s="178" t="s">
        <v>1900</v>
      </c>
      <c r="E318" s="178" t="s">
        <v>905</v>
      </c>
      <c r="F318" s="176">
        <f t="shared" si="6"/>
        <v>0</v>
      </c>
      <c r="G318" s="176">
        <f t="shared" si="6"/>
        <v>0</v>
      </c>
      <c r="H318" s="179"/>
      <c r="I318" s="180"/>
      <c r="J318" s="179"/>
      <c r="K318" s="179"/>
      <c r="L318" s="179"/>
      <c r="M318" s="179"/>
      <c r="N318" s="180"/>
      <c r="O318" s="180"/>
    </row>
    <row r="319" spans="1:15" ht="15">
      <c r="A319">
        <f>Program!$B$5</f>
      </c>
      <c r="B319">
        <f>Program!$B$4</f>
      </c>
      <c r="C319" s="176">
        <v>314</v>
      </c>
      <c r="D319" s="178" t="s">
        <v>1901</v>
      </c>
      <c r="E319" s="178" t="s">
        <v>906</v>
      </c>
      <c r="F319" s="176">
        <f t="shared" si="6"/>
        <v>0</v>
      </c>
      <c r="G319" s="176">
        <f t="shared" si="6"/>
        <v>0</v>
      </c>
      <c r="H319" s="179"/>
      <c r="I319" s="180"/>
      <c r="J319" s="179"/>
      <c r="K319" s="179"/>
      <c r="L319" s="179"/>
      <c r="M319" s="179"/>
      <c r="N319" s="180"/>
      <c r="O319" s="180"/>
    </row>
    <row r="320" spans="1:15" ht="15">
      <c r="A320">
        <f>Program!$B$5</f>
      </c>
      <c r="B320">
        <f>Program!$B$4</f>
      </c>
      <c r="C320" s="176">
        <v>315</v>
      </c>
      <c r="D320" s="178" t="s">
        <v>1902</v>
      </c>
      <c r="E320" s="178" t="s">
        <v>907</v>
      </c>
      <c r="F320" s="176">
        <f t="shared" si="6"/>
        <v>0</v>
      </c>
      <c r="G320" s="176">
        <f t="shared" si="6"/>
        <v>0</v>
      </c>
      <c r="H320" s="179"/>
      <c r="I320" s="180"/>
      <c r="J320" s="179"/>
      <c r="K320" s="179"/>
      <c r="L320" s="179"/>
      <c r="M320" s="179"/>
      <c r="N320" s="180"/>
      <c r="O320" s="180"/>
    </row>
    <row r="321" spans="1:15" ht="15">
      <c r="A321">
        <f>Program!$B$5</f>
      </c>
      <c r="B321">
        <f>Program!$B$4</f>
      </c>
      <c r="C321" s="176">
        <v>316</v>
      </c>
      <c r="D321" s="178" t="s">
        <v>1903</v>
      </c>
      <c r="E321" s="178" t="s">
        <v>908</v>
      </c>
      <c r="F321" s="176">
        <f t="shared" si="6"/>
        <v>0</v>
      </c>
      <c r="G321" s="176">
        <f t="shared" si="6"/>
        <v>0</v>
      </c>
      <c r="H321" s="179"/>
      <c r="I321" s="180"/>
      <c r="J321" s="179"/>
      <c r="K321" s="179"/>
      <c r="L321" s="179"/>
      <c r="M321" s="179"/>
      <c r="N321" s="180"/>
      <c r="O321" s="180"/>
    </row>
    <row r="322" spans="1:15" ht="15">
      <c r="A322">
        <f>Program!$B$5</f>
      </c>
      <c r="B322">
        <f>Program!$B$4</f>
      </c>
      <c r="C322" s="176">
        <v>317</v>
      </c>
      <c r="D322" s="178" t="s">
        <v>1904</v>
      </c>
      <c r="E322" s="178" t="s">
        <v>909</v>
      </c>
      <c r="F322" s="176">
        <f t="shared" si="6"/>
        <v>0</v>
      </c>
      <c r="G322" s="176">
        <f t="shared" si="6"/>
        <v>0</v>
      </c>
      <c r="H322" s="179"/>
      <c r="I322" s="180"/>
      <c r="J322" s="179"/>
      <c r="K322" s="179"/>
      <c r="L322" s="179"/>
      <c r="M322" s="179"/>
      <c r="N322" s="180"/>
      <c r="O322" s="180"/>
    </row>
    <row r="323" spans="1:15" ht="15">
      <c r="A323">
        <f>Program!$B$5</f>
      </c>
      <c r="B323">
        <f>Program!$B$4</f>
      </c>
      <c r="C323" s="176">
        <v>318</v>
      </c>
      <c r="D323" s="178" t="s">
        <v>1905</v>
      </c>
      <c r="E323" s="178" t="s">
        <v>910</v>
      </c>
      <c r="F323" s="176">
        <f t="shared" si="6"/>
        <v>0</v>
      </c>
      <c r="G323" s="176">
        <f t="shared" si="6"/>
        <v>0</v>
      </c>
      <c r="H323" s="179"/>
      <c r="I323" s="180"/>
      <c r="J323" s="179"/>
      <c r="K323" s="179"/>
      <c r="L323" s="179"/>
      <c r="M323" s="179"/>
      <c r="N323" s="180"/>
      <c r="O323" s="180"/>
    </row>
    <row r="324" spans="1:15" ht="15">
      <c r="A324">
        <f>Program!$B$5</f>
      </c>
      <c r="B324">
        <f>Program!$B$4</f>
      </c>
      <c r="C324" s="176">
        <v>319</v>
      </c>
      <c r="D324" s="178" t="s">
        <v>1906</v>
      </c>
      <c r="E324" s="178" t="s">
        <v>911</v>
      </c>
      <c r="F324" s="176">
        <f t="shared" si="6"/>
        <v>0</v>
      </c>
      <c r="G324" s="176">
        <f t="shared" si="6"/>
        <v>0</v>
      </c>
      <c r="H324" s="179"/>
      <c r="I324" s="180"/>
      <c r="J324" s="179"/>
      <c r="K324" s="179"/>
      <c r="L324" s="179"/>
      <c r="M324" s="179"/>
      <c r="N324" s="180"/>
      <c r="O324" s="180"/>
    </row>
    <row r="325" spans="1:15" ht="15">
      <c r="A325">
        <f>Program!$B$5</f>
      </c>
      <c r="B325">
        <f>Program!$B$4</f>
      </c>
      <c r="C325" s="176">
        <v>320</v>
      </c>
      <c r="D325" s="178" t="s">
        <v>1907</v>
      </c>
      <c r="E325" s="178" t="s">
        <v>912</v>
      </c>
      <c r="F325" s="176">
        <f t="shared" si="6"/>
        <v>0</v>
      </c>
      <c r="G325" s="176">
        <f t="shared" si="6"/>
        <v>0</v>
      </c>
      <c r="H325" s="179"/>
      <c r="I325" s="180"/>
      <c r="J325" s="179"/>
      <c r="K325" s="179"/>
      <c r="L325" s="179"/>
      <c r="M325" s="179"/>
      <c r="N325" s="180"/>
      <c r="O325" s="180"/>
    </row>
    <row r="326" spans="1:15" ht="15">
      <c r="A326">
        <f>Program!$B$5</f>
      </c>
      <c r="B326">
        <f>Program!$B$4</f>
      </c>
      <c r="C326" s="176">
        <v>321</v>
      </c>
      <c r="D326" s="178" t="s">
        <v>1908</v>
      </c>
      <c r="E326" s="178" t="s">
        <v>913</v>
      </c>
      <c r="F326" s="176">
        <f t="shared" si="6"/>
        <v>0</v>
      </c>
      <c r="G326" s="176">
        <f t="shared" si="6"/>
        <v>0</v>
      </c>
      <c r="H326" s="179"/>
      <c r="I326" s="180"/>
      <c r="J326" s="179"/>
      <c r="K326" s="179"/>
      <c r="L326" s="179"/>
      <c r="M326" s="179"/>
      <c r="N326" s="180"/>
      <c r="O326" s="180"/>
    </row>
    <row r="327" spans="1:15" ht="15">
      <c r="A327">
        <f>Program!$B$5</f>
      </c>
      <c r="B327">
        <f>Program!$B$4</f>
      </c>
      <c r="C327" s="176">
        <v>322</v>
      </c>
      <c r="D327" s="178" t="s">
        <v>1909</v>
      </c>
      <c r="E327" s="178" t="s">
        <v>914</v>
      </c>
      <c r="F327" s="176">
        <f t="shared" si="6"/>
        <v>0</v>
      </c>
      <c r="G327" s="176">
        <f t="shared" si="6"/>
        <v>0</v>
      </c>
      <c r="H327" s="179"/>
      <c r="I327" s="180"/>
      <c r="J327" s="179"/>
      <c r="K327" s="179"/>
      <c r="L327" s="179"/>
      <c r="M327" s="179"/>
      <c r="N327" s="180"/>
      <c r="O327" s="180"/>
    </row>
    <row r="328" spans="1:15" ht="15">
      <c r="A328">
        <f>Program!$B$5</f>
      </c>
      <c r="B328">
        <f>Program!$B$4</f>
      </c>
      <c r="C328" s="176">
        <v>323</v>
      </c>
      <c r="D328" s="178" t="s">
        <v>1910</v>
      </c>
      <c r="E328" s="178" t="s">
        <v>915</v>
      </c>
      <c r="F328" s="176">
        <f aca="true" t="shared" si="7" ref="F328:G391">+SUM(H328+J328+L328+N328)</f>
        <v>0</v>
      </c>
      <c r="G328" s="176">
        <f t="shared" si="7"/>
        <v>0</v>
      </c>
      <c r="H328" s="179"/>
      <c r="I328" s="180"/>
      <c r="J328" s="179"/>
      <c r="K328" s="179"/>
      <c r="L328" s="179"/>
      <c r="M328" s="179"/>
      <c r="N328" s="180"/>
      <c r="O328" s="180"/>
    </row>
    <row r="329" spans="1:15" ht="15">
      <c r="A329">
        <f>Program!$B$5</f>
      </c>
      <c r="B329">
        <f>Program!$B$4</f>
      </c>
      <c r="C329" s="176">
        <v>324</v>
      </c>
      <c r="D329" s="178" t="s">
        <v>1911</v>
      </c>
      <c r="E329" s="178" t="s">
        <v>916</v>
      </c>
      <c r="F329" s="176">
        <f t="shared" si="7"/>
        <v>0</v>
      </c>
      <c r="G329" s="176">
        <f t="shared" si="7"/>
        <v>0</v>
      </c>
      <c r="H329" s="179"/>
      <c r="I329" s="180"/>
      <c r="J329" s="179"/>
      <c r="K329" s="179"/>
      <c r="L329" s="179"/>
      <c r="M329" s="179"/>
      <c r="N329" s="180"/>
      <c r="O329" s="180"/>
    </row>
    <row r="330" spans="1:15" ht="15">
      <c r="A330">
        <f>Program!$B$5</f>
      </c>
      <c r="B330">
        <f>Program!$B$4</f>
      </c>
      <c r="C330" s="176">
        <v>325</v>
      </c>
      <c r="D330" s="178" t="s">
        <v>1912</v>
      </c>
      <c r="E330" s="178" t="s">
        <v>917</v>
      </c>
      <c r="F330" s="176">
        <f t="shared" si="7"/>
        <v>0</v>
      </c>
      <c r="G330" s="176">
        <f t="shared" si="7"/>
        <v>0</v>
      </c>
      <c r="H330" s="179"/>
      <c r="I330" s="180"/>
      <c r="J330" s="179"/>
      <c r="K330" s="179"/>
      <c r="L330" s="179"/>
      <c r="M330" s="179"/>
      <c r="N330" s="180"/>
      <c r="O330" s="180"/>
    </row>
    <row r="331" spans="1:15" ht="15">
      <c r="A331">
        <f>Program!$B$5</f>
      </c>
      <c r="B331">
        <f>Program!$B$4</f>
      </c>
      <c r="C331" s="176">
        <v>326</v>
      </c>
      <c r="D331" s="178" t="s">
        <v>1913</v>
      </c>
      <c r="E331" s="178" t="s">
        <v>918</v>
      </c>
      <c r="F331" s="176">
        <f t="shared" si="7"/>
        <v>0</v>
      </c>
      <c r="G331" s="176">
        <f t="shared" si="7"/>
        <v>0</v>
      </c>
      <c r="H331" s="179"/>
      <c r="I331" s="180"/>
      <c r="J331" s="179"/>
      <c r="K331" s="179"/>
      <c r="L331" s="179"/>
      <c r="M331" s="179"/>
      <c r="N331" s="180"/>
      <c r="O331" s="180"/>
    </row>
    <row r="332" spans="1:15" ht="15">
      <c r="A332">
        <f>Program!$B$5</f>
      </c>
      <c r="B332">
        <f>Program!$B$4</f>
      </c>
      <c r="C332" s="176">
        <v>327</v>
      </c>
      <c r="D332" s="178" t="s">
        <v>1914</v>
      </c>
      <c r="E332" s="178" t="s">
        <v>919</v>
      </c>
      <c r="F332" s="176">
        <f t="shared" si="7"/>
        <v>0</v>
      </c>
      <c r="G332" s="176">
        <f t="shared" si="7"/>
        <v>0</v>
      </c>
      <c r="H332" s="179"/>
      <c r="I332" s="180"/>
      <c r="J332" s="179"/>
      <c r="K332" s="179"/>
      <c r="L332" s="179"/>
      <c r="M332" s="179"/>
      <c r="N332" s="180"/>
      <c r="O332" s="180"/>
    </row>
    <row r="333" spans="1:15" ht="15">
      <c r="A333">
        <f>Program!$B$5</f>
      </c>
      <c r="B333">
        <f>Program!$B$4</f>
      </c>
      <c r="C333" s="176">
        <v>328</v>
      </c>
      <c r="D333" s="178" t="s">
        <v>1915</v>
      </c>
      <c r="E333" s="178" t="s">
        <v>920</v>
      </c>
      <c r="F333" s="176">
        <f t="shared" si="7"/>
        <v>0</v>
      </c>
      <c r="G333" s="176">
        <f t="shared" si="7"/>
        <v>0</v>
      </c>
      <c r="H333" s="179"/>
      <c r="I333" s="180"/>
      <c r="J333" s="179"/>
      <c r="K333" s="179"/>
      <c r="L333" s="179"/>
      <c r="M333" s="179"/>
      <c r="N333" s="180"/>
      <c r="O333" s="180"/>
    </row>
    <row r="334" spans="1:15" ht="15">
      <c r="A334">
        <f>Program!$B$5</f>
      </c>
      <c r="B334">
        <f>Program!$B$4</f>
      </c>
      <c r="C334" s="176">
        <v>329</v>
      </c>
      <c r="D334" s="178" t="s">
        <v>1916</v>
      </c>
      <c r="E334" s="178" t="s">
        <v>921</v>
      </c>
      <c r="F334" s="176">
        <f t="shared" si="7"/>
        <v>0</v>
      </c>
      <c r="G334" s="176">
        <f t="shared" si="7"/>
        <v>0</v>
      </c>
      <c r="H334" s="179"/>
      <c r="I334" s="180"/>
      <c r="J334" s="179"/>
      <c r="K334" s="179"/>
      <c r="L334" s="179"/>
      <c r="M334" s="179"/>
      <c r="N334" s="180"/>
      <c r="O334" s="180"/>
    </row>
    <row r="335" spans="1:15" ht="15">
      <c r="A335">
        <f>Program!$B$5</f>
      </c>
      <c r="B335">
        <f>Program!$B$4</f>
      </c>
      <c r="C335" s="176">
        <v>330</v>
      </c>
      <c r="D335" s="178" t="s">
        <v>1917</v>
      </c>
      <c r="E335" s="178" t="s">
        <v>922</v>
      </c>
      <c r="F335" s="176">
        <f t="shared" si="7"/>
        <v>0</v>
      </c>
      <c r="G335" s="176">
        <f t="shared" si="7"/>
        <v>0</v>
      </c>
      <c r="H335" s="179"/>
      <c r="I335" s="180"/>
      <c r="J335" s="179"/>
      <c r="K335" s="179"/>
      <c r="L335" s="179"/>
      <c r="M335" s="179"/>
      <c r="N335" s="180"/>
      <c r="O335" s="180"/>
    </row>
    <row r="336" spans="1:15" ht="15">
      <c r="A336">
        <f>Program!$B$5</f>
      </c>
      <c r="B336">
        <f>Program!$B$4</f>
      </c>
      <c r="C336" s="176">
        <v>331</v>
      </c>
      <c r="D336" s="178" t="s">
        <v>1918</v>
      </c>
      <c r="E336" s="178" t="s">
        <v>923</v>
      </c>
      <c r="F336" s="176">
        <f t="shared" si="7"/>
        <v>0</v>
      </c>
      <c r="G336" s="176">
        <f t="shared" si="7"/>
        <v>0</v>
      </c>
      <c r="H336" s="179"/>
      <c r="I336" s="180"/>
      <c r="J336" s="179"/>
      <c r="K336" s="179"/>
      <c r="L336" s="179"/>
      <c r="M336" s="179"/>
      <c r="N336" s="180"/>
      <c r="O336" s="180"/>
    </row>
    <row r="337" spans="1:15" ht="15">
      <c r="A337">
        <f>Program!$B$5</f>
      </c>
      <c r="B337">
        <f>Program!$B$4</f>
      </c>
      <c r="C337" s="176">
        <v>332</v>
      </c>
      <c r="D337" s="178" t="s">
        <v>1919</v>
      </c>
      <c r="E337" s="178" t="s">
        <v>924</v>
      </c>
      <c r="F337" s="176">
        <f t="shared" si="7"/>
        <v>0</v>
      </c>
      <c r="G337" s="176">
        <f t="shared" si="7"/>
        <v>0</v>
      </c>
      <c r="H337" s="179"/>
      <c r="I337" s="180"/>
      <c r="J337" s="179"/>
      <c r="K337" s="179"/>
      <c r="L337" s="179"/>
      <c r="M337" s="179"/>
      <c r="N337" s="180"/>
      <c r="O337" s="180"/>
    </row>
    <row r="338" spans="1:15" ht="15">
      <c r="A338">
        <f>Program!$B$5</f>
      </c>
      <c r="B338">
        <f>Program!$B$4</f>
      </c>
      <c r="C338" s="176">
        <v>333</v>
      </c>
      <c r="D338" s="178" t="s">
        <v>1920</v>
      </c>
      <c r="E338" s="178" t="s">
        <v>925</v>
      </c>
      <c r="F338" s="176">
        <f t="shared" si="7"/>
        <v>0</v>
      </c>
      <c r="G338" s="176">
        <f t="shared" si="7"/>
        <v>0</v>
      </c>
      <c r="H338" s="179"/>
      <c r="I338" s="180"/>
      <c r="J338" s="179"/>
      <c r="K338" s="179"/>
      <c r="L338" s="179"/>
      <c r="M338" s="179"/>
      <c r="N338" s="180"/>
      <c r="O338" s="180"/>
    </row>
    <row r="339" spans="1:15" ht="15">
      <c r="A339">
        <f>Program!$B$5</f>
      </c>
      <c r="B339">
        <f>Program!$B$4</f>
      </c>
      <c r="C339" s="176">
        <v>334</v>
      </c>
      <c r="D339" s="178" t="s">
        <v>1921</v>
      </c>
      <c r="E339" s="178" t="s">
        <v>926</v>
      </c>
      <c r="F339" s="176">
        <f t="shared" si="7"/>
        <v>0</v>
      </c>
      <c r="G339" s="176">
        <f t="shared" si="7"/>
        <v>0</v>
      </c>
      <c r="H339" s="179"/>
      <c r="I339" s="180"/>
      <c r="J339" s="179"/>
      <c r="K339" s="179"/>
      <c r="L339" s="179"/>
      <c r="M339" s="179"/>
      <c r="N339" s="180"/>
      <c r="O339" s="180"/>
    </row>
    <row r="340" spans="1:15" ht="15">
      <c r="A340">
        <f>Program!$B$5</f>
      </c>
      <c r="B340">
        <f>Program!$B$4</f>
      </c>
      <c r="C340" s="176">
        <v>335</v>
      </c>
      <c r="D340" s="178" t="s">
        <v>1922</v>
      </c>
      <c r="E340" s="178" t="s">
        <v>927</v>
      </c>
      <c r="F340" s="176">
        <f t="shared" si="7"/>
        <v>0</v>
      </c>
      <c r="G340" s="176">
        <f t="shared" si="7"/>
        <v>0</v>
      </c>
      <c r="H340" s="179"/>
      <c r="I340" s="180"/>
      <c r="J340" s="179"/>
      <c r="K340" s="179"/>
      <c r="L340" s="179"/>
      <c r="M340" s="179"/>
      <c r="N340" s="180"/>
      <c r="O340" s="180"/>
    </row>
    <row r="341" spans="1:15" ht="15">
      <c r="A341">
        <f>Program!$B$5</f>
      </c>
      <c r="B341">
        <f>Program!$B$4</f>
      </c>
      <c r="C341" s="176">
        <v>336</v>
      </c>
      <c r="D341" s="178" t="s">
        <v>1923</v>
      </c>
      <c r="E341" s="178" t="s">
        <v>928</v>
      </c>
      <c r="F341" s="176">
        <f t="shared" si="7"/>
        <v>0</v>
      </c>
      <c r="G341" s="176">
        <f t="shared" si="7"/>
        <v>0</v>
      </c>
      <c r="H341" s="179"/>
      <c r="I341" s="180"/>
      <c r="J341" s="179"/>
      <c r="K341" s="179"/>
      <c r="L341" s="179"/>
      <c r="M341" s="179"/>
      <c r="N341" s="180"/>
      <c r="O341" s="180"/>
    </row>
    <row r="342" spans="1:15" ht="15">
      <c r="A342">
        <f>Program!$B$5</f>
      </c>
      <c r="B342">
        <f>Program!$B$4</f>
      </c>
      <c r="C342" s="176">
        <v>337</v>
      </c>
      <c r="D342" s="178" t="s">
        <v>1924</v>
      </c>
      <c r="E342" s="178" t="s">
        <v>929</v>
      </c>
      <c r="F342" s="176">
        <f t="shared" si="7"/>
        <v>0</v>
      </c>
      <c r="G342" s="176">
        <f t="shared" si="7"/>
        <v>0</v>
      </c>
      <c r="H342" s="179"/>
      <c r="I342" s="180"/>
      <c r="J342" s="179"/>
      <c r="K342" s="179"/>
      <c r="L342" s="179"/>
      <c r="M342" s="179"/>
      <c r="N342" s="180"/>
      <c r="O342" s="180"/>
    </row>
    <row r="343" spans="1:15" ht="15">
      <c r="A343">
        <f>Program!$B$5</f>
      </c>
      <c r="B343">
        <f>Program!$B$4</f>
      </c>
      <c r="C343" s="176">
        <v>338</v>
      </c>
      <c r="D343" s="178" t="s">
        <v>1925</v>
      </c>
      <c r="E343" s="178" t="s">
        <v>930</v>
      </c>
      <c r="F343" s="176">
        <f t="shared" si="7"/>
        <v>0</v>
      </c>
      <c r="G343" s="176">
        <f t="shared" si="7"/>
        <v>0</v>
      </c>
      <c r="H343" s="179"/>
      <c r="I343" s="180"/>
      <c r="J343" s="179"/>
      <c r="K343" s="179"/>
      <c r="L343" s="179"/>
      <c r="M343" s="179"/>
      <c r="N343" s="180"/>
      <c r="O343" s="180"/>
    </row>
    <row r="344" spans="1:15" ht="15">
      <c r="A344">
        <f>Program!$B$5</f>
      </c>
      <c r="B344">
        <f>Program!$B$4</f>
      </c>
      <c r="C344" s="176">
        <v>339</v>
      </c>
      <c r="D344" s="178" t="s">
        <v>1926</v>
      </c>
      <c r="E344" s="178" t="s">
        <v>931</v>
      </c>
      <c r="F344" s="176">
        <f t="shared" si="7"/>
        <v>0</v>
      </c>
      <c r="G344" s="176">
        <f t="shared" si="7"/>
        <v>0</v>
      </c>
      <c r="H344" s="179"/>
      <c r="I344" s="180"/>
      <c r="J344" s="179"/>
      <c r="K344" s="179"/>
      <c r="L344" s="179"/>
      <c r="M344" s="179"/>
      <c r="N344" s="180"/>
      <c r="O344" s="180"/>
    </row>
    <row r="345" spans="1:15" ht="15">
      <c r="A345">
        <f>Program!$B$5</f>
      </c>
      <c r="B345">
        <f>Program!$B$4</f>
      </c>
      <c r="C345" s="176">
        <v>340</v>
      </c>
      <c r="D345" s="178" t="s">
        <v>1927</v>
      </c>
      <c r="E345" s="178" t="s">
        <v>932</v>
      </c>
      <c r="F345" s="176">
        <f t="shared" si="7"/>
        <v>0</v>
      </c>
      <c r="G345" s="176">
        <f t="shared" si="7"/>
        <v>0</v>
      </c>
      <c r="H345" s="179"/>
      <c r="I345" s="180"/>
      <c r="J345" s="179"/>
      <c r="K345" s="179"/>
      <c r="L345" s="179"/>
      <c r="M345" s="179"/>
      <c r="N345" s="180"/>
      <c r="O345" s="180"/>
    </row>
    <row r="346" spans="1:15" ht="15">
      <c r="A346">
        <f>Program!$B$5</f>
      </c>
      <c r="B346">
        <f>Program!$B$4</f>
      </c>
      <c r="C346" s="176">
        <v>341</v>
      </c>
      <c r="D346" s="178" t="s">
        <v>1928</v>
      </c>
      <c r="E346" s="178" t="s">
        <v>933</v>
      </c>
      <c r="F346" s="176">
        <f t="shared" si="7"/>
        <v>0</v>
      </c>
      <c r="G346" s="176">
        <f t="shared" si="7"/>
        <v>0</v>
      </c>
      <c r="H346" s="179"/>
      <c r="I346" s="180"/>
      <c r="J346" s="179"/>
      <c r="K346" s="179"/>
      <c r="L346" s="179"/>
      <c r="M346" s="179"/>
      <c r="N346" s="180"/>
      <c r="O346" s="180"/>
    </row>
    <row r="347" spans="1:15" ht="15">
      <c r="A347">
        <f>Program!$B$5</f>
      </c>
      <c r="B347">
        <f>Program!$B$4</f>
      </c>
      <c r="C347" s="176">
        <v>342</v>
      </c>
      <c r="D347" s="178" t="s">
        <v>1929</v>
      </c>
      <c r="E347" s="178" t="s">
        <v>934</v>
      </c>
      <c r="F347" s="176">
        <f t="shared" si="7"/>
        <v>0</v>
      </c>
      <c r="G347" s="176">
        <f t="shared" si="7"/>
        <v>0</v>
      </c>
      <c r="H347" s="179"/>
      <c r="I347" s="180"/>
      <c r="J347" s="179"/>
      <c r="K347" s="179"/>
      <c r="L347" s="179"/>
      <c r="M347" s="179"/>
      <c r="N347" s="180"/>
      <c r="O347" s="180"/>
    </row>
    <row r="348" spans="1:15" ht="15">
      <c r="A348">
        <f>Program!$B$5</f>
      </c>
      <c r="B348">
        <f>Program!$B$4</f>
      </c>
      <c r="C348" s="176">
        <v>343</v>
      </c>
      <c r="D348" s="178" t="s">
        <v>1930</v>
      </c>
      <c r="E348" s="178" t="s">
        <v>935</v>
      </c>
      <c r="F348" s="176">
        <f t="shared" si="7"/>
        <v>0</v>
      </c>
      <c r="G348" s="176">
        <f t="shared" si="7"/>
        <v>0</v>
      </c>
      <c r="H348" s="179"/>
      <c r="I348" s="180"/>
      <c r="J348" s="179"/>
      <c r="K348" s="179"/>
      <c r="L348" s="179"/>
      <c r="M348" s="179"/>
      <c r="N348" s="180"/>
      <c r="O348" s="180"/>
    </row>
    <row r="349" spans="1:15" ht="15">
      <c r="A349">
        <f>Program!$B$5</f>
      </c>
      <c r="B349">
        <f>Program!$B$4</f>
      </c>
      <c r="C349" s="176">
        <v>344</v>
      </c>
      <c r="D349" s="178" t="s">
        <v>1931</v>
      </c>
      <c r="E349" s="178" t="s">
        <v>936</v>
      </c>
      <c r="F349" s="176">
        <f t="shared" si="7"/>
        <v>0</v>
      </c>
      <c r="G349" s="176">
        <f t="shared" si="7"/>
        <v>0</v>
      </c>
      <c r="H349" s="179"/>
      <c r="I349" s="180"/>
      <c r="J349" s="179"/>
      <c r="K349" s="179"/>
      <c r="L349" s="179"/>
      <c r="M349" s="179"/>
      <c r="N349" s="180"/>
      <c r="O349" s="180"/>
    </row>
    <row r="350" spans="1:15" ht="15">
      <c r="A350">
        <f>Program!$B$5</f>
      </c>
      <c r="B350">
        <f>Program!$B$4</f>
      </c>
      <c r="C350" s="176">
        <v>345</v>
      </c>
      <c r="D350" s="178" t="s">
        <v>1932</v>
      </c>
      <c r="E350" s="178" t="s">
        <v>937</v>
      </c>
      <c r="F350" s="176">
        <f t="shared" si="7"/>
        <v>0</v>
      </c>
      <c r="G350" s="176">
        <f t="shared" si="7"/>
        <v>0</v>
      </c>
      <c r="H350" s="179"/>
      <c r="I350" s="180"/>
      <c r="J350" s="179"/>
      <c r="K350" s="179"/>
      <c r="L350" s="179"/>
      <c r="M350" s="179"/>
      <c r="N350" s="180"/>
      <c r="O350" s="180"/>
    </row>
    <row r="351" spans="1:15" ht="15">
      <c r="A351">
        <f>Program!$B$5</f>
      </c>
      <c r="B351">
        <f>Program!$B$4</f>
      </c>
      <c r="C351" s="176">
        <v>346</v>
      </c>
      <c r="D351" s="178" t="s">
        <v>1933</v>
      </c>
      <c r="E351" s="178" t="s">
        <v>938</v>
      </c>
      <c r="F351" s="176">
        <f t="shared" si="7"/>
        <v>0</v>
      </c>
      <c r="G351" s="176">
        <f t="shared" si="7"/>
        <v>0</v>
      </c>
      <c r="H351" s="179"/>
      <c r="I351" s="180"/>
      <c r="J351" s="179"/>
      <c r="K351" s="179"/>
      <c r="L351" s="179"/>
      <c r="M351" s="179"/>
      <c r="N351" s="180"/>
      <c r="O351" s="180"/>
    </row>
    <row r="352" spans="1:15" ht="15">
      <c r="A352">
        <f>Program!$B$5</f>
      </c>
      <c r="B352">
        <f>Program!$B$4</f>
      </c>
      <c r="C352" s="176">
        <v>347</v>
      </c>
      <c r="D352" s="178" t="s">
        <v>1934</v>
      </c>
      <c r="E352" s="178" t="s">
        <v>939</v>
      </c>
      <c r="F352" s="176">
        <f t="shared" si="7"/>
        <v>0</v>
      </c>
      <c r="G352" s="176">
        <f t="shared" si="7"/>
        <v>0</v>
      </c>
      <c r="H352" s="179"/>
      <c r="I352" s="180"/>
      <c r="J352" s="179"/>
      <c r="K352" s="179"/>
      <c r="L352" s="179"/>
      <c r="M352" s="179"/>
      <c r="N352" s="180"/>
      <c r="O352" s="180"/>
    </row>
    <row r="353" spans="1:15" ht="15">
      <c r="A353">
        <f>Program!$B$5</f>
      </c>
      <c r="B353">
        <f>Program!$B$4</f>
      </c>
      <c r="C353" s="176">
        <v>348</v>
      </c>
      <c r="D353" s="178" t="s">
        <v>1935</v>
      </c>
      <c r="E353" s="178" t="s">
        <v>940</v>
      </c>
      <c r="F353" s="176">
        <f t="shared" si="7"/>
        <v>0</v>
      </c>
      <c r="G353" s="176">
        <f t="shared" si="7"/>
        <v>0</v>
      </c>
      <c r="H353" s="179"/>
      <c r="I353" s="180"/>
      <c r="J353" s="179"/>
      <c r="K353" s="179"/>
      <c r="L353" s="179"/>
      <c r="M353" s="179"/>
      <c r="N353" s="180"/>
      <c r="O353" s="180"/>
    </row>
    <row r="354" spans="1:15" ht="15">
      <c r="A354">
        <f>Program!$B$5</f>
      </c>
      <c r="B354">
        <f>Program!$B$4</f>
      </c>
      <c r="C354" s="176">
        <v>349</v>
      </c>
      <c r="D354" s="178" t="s">
        <v>1936</v>
      </c>
      <c r="E354" s="178" t="s">
        <v>941</v>
      </c>
      <c r="F354" s="176">
        <f t="shared" si="7"/>
        <v>0</v>
      </c>
      <c r="G354" s="176">
        <f t="shared" si="7"/>
        <v>0</v>
      </c>
      <c r="H354" s="179"/>
      <c r="I354" s="180"/>
      <c r="J354" s="179"/>
      <c r="K354" s="179"/>
      <c r="L354" s="179"/>
      <c r="M354" s="179"/>
      <c r="N354" s="180"/>
      <c r="O354" s="180"/>
    </row>
    <row r="355" spans="1:15" ht="15">
      <c r="A355">
        <f>Program!$B$5</f>
      </c>
      <c r="B355">
        <f>Program!$B$4</f>
      </c>
      <c r="C355" s="176">
        <v>350</v>
      </c>
      <c r="D355" s="178" t="s">
        <v>1937</v>
      </c>
      <c r="E355" s="178" t="s">
        <v>942</v>
      </c>
      <c r="F355" s="176">
        <f t="shared" si="7"/>
        <v>0</v>
      </c>
      <c r="G355" s="176">
        <f t="shared" si="7"/>
        <v>0</v>
      </c>
      <c r="H355" s="179"/>
      <c r="I355" s="180"/>
      <c r="J355" s="179"/>
      <c r="K355" s="179"/>
      <c r="L355" s="179"/>
      <c r="M355" s="179"/>
      <c r="N355" s="180"/>
      <c r="O355" s="180"/>
    </row>
    <row r="356" spans="1:15" ht="15">
      <c r="A356">
        <f>Program!$B$5</f>
      </c>
      <c r="B356">
        <f>Program!$B$4</f>
      </c>
      <c r="C356" s="176">
        <v>351</v>
      </c>
      <c r="D356" s="178" t="s">
        <v>1938</v>
      </c>
      <c r="E356" s="178" t="s">
        <v>943</v>
      </c>
      <c r="F356" s="176">
        <f t="shared" si="7"/>
        <v>0</v>
      </c>
      <c r="G356" s="176">
        <f t="shared" si="7"/>
        <v>0</v>
      </c>
      <c r="H356" s="179"/>
      <c r="I356" s="180"/>
      <c r="J356" s="179"/>
      <c r="K356" s="179"/>
      <c r="L356" s="179"/>
      <c r="M356" s="179"/>
      <c r="N356" s="180"/>
      <c r="O356" s="180"/>
    </row>
    <row r="357" spans="1:15" ht="15">
      <c r="A357">
        <f>Program!$B$5</f>
      </c>
      <c r="B357">
        <f>Program!$B$4</f>
      </c>
      <c r="C357" s="176">
        <v>352</v>
      </c>
      <c r="D357" s="178" t="s">
        <v>1939</v>
      </c>
      <c r="E357" s="178" t="s">
        <v>944</v>
      </c>
      <c r="F357" s="176">
        <f t="shared" si="7"/>
        <v>0</v>
      </c>
      <c r="G357" s="176">
        <f t="shared" si="7"/>
        <v>0</v>
      </c>
      <c r="H357" s="179"/>
      <c r="I357" s="180"/>
      <c r="J357" s="179"/>
      <c r="K357" s="179"/>
      <c r="L357" s="179"/>
      <c r="M357" s="179"/>
      <c r="N357" s="180"/>
      <c r="O357" s="180"/>
    </row>
    <row r="358" spans="1:15" ht="15">
      <c r="A358">
        <f>Program!$B$5</f>
      </c>
      <c r="B358">
        <f>Program!$B$4</f>
      </c>
      <c r="C358" s="176">
        <v>353</v>
      </c>
      <c r="D358" s="178" t="s">
        <v>1940</v>
      </c>
      <c r="E358" s="178" t="s">
        <v>945</v>
      </c>
      <c r="F358" s="176">
        <f t="shared" si="7"/>
        <v>0</v>
      </c>
      <c r="G358" s="176">
        <f t="shared" si="7"/>
        <v>0</v>
      </c>
      <c r="H358" s="179"/>
      <c r="I358" s="180"/>
      <c r="J358" s="179"/>
      <c r="K358" s="179"/>
      <c r="L358" s="179"/>
      <c r="M358" s="179"/>
      <c r="N358" s="180"/>
      <c r="O358" s="180"/>
    </row>
    <row r="359" spans="1:15" ht="15">
      <c r="A359">
        <f>Program!$B$5</f>
      </c>
      <c r="B359">
        <f>Program!$B$4</f>
      </c>
      <c r="C359" s="176">
        <v>354</v>
      </c>
      <c r="D359" s="178" t="s">
        <v>1941</v>
      </c>
      <c r="E359" s="178" t="s">
        <v>946</v>
      </c>
      <c r="F359" s="176">
        <f t="shared" si="7"/>
        <v>0</v>
      </c>
      <c r="G359" s="176">
        <f t="shared" si="7"/>
        <v>0</v>
      </c>
      <c r="H359" s="179"/>
      <c r="I359" s="180"/>
      <c r="J359" s="179"/>
      <c r="K359" s="179"/>
      <c r="L359" s="179"/>
      <c r="M359" s="179"/>
      <c r="N359" s="180"/>
      <c r="O359" s="180"/>
    </row>
    <row r="360" spans="1:15" ht="15">
      <c r="A360">
        <f>Program!$B$5</f>
      </c>
      <c r="B360">
        <f>Program!$B$4</f>
      </c>
      <c r="C360" s="176">
        <v>355</v>
      </c>
      <c r="D360" s="178" t="s">
        <v>1942</v>
      </c>
      <c r="E360" s="178" t="s">
        <v>947</v>
      </c>
      <c r="F360" s="176">
        <f t="shared" si="7"/>
        <v>0</v>
      </c>
      <c r="G360" s="176">
        <f t="shared" si="7"/>
        <v>0</v>
      </c>
      <c r="H360" s="179"/>
      <c r="I360" s="180"/>
      <c r="J360" s="179"/>
      <c r="K360" s="179"/>
      <c r="L360" s="179"/>
      <c r="M360" s="179"/>
      <c r="N360" s="180"/>
      <c r="O360" s="180"/>
    </row>
    <row r="361" spans="1:15" ht="15">
      <c r="A361">
        <f>Program!$B$5</f>
      </c>
      <c r="B361">
        <f>Program!$B$4</f>
      </c>
      <c r="C361" s="176">
        <v>356</v>
      </c>
      <c r="D361" s="178" t="s">
        <v>1943</v>
      </c>
      <c r="E361" s="178" t="s">
        <v>948</v>
      </c>
      <c r="F361" s="176">
        <f t="shared" si="7"/>
        <v>0</v>
      </c>
      <c r="G361" s="176">
        <f t="shared" si="7"/>
        <v>0</v>
      </c>
      <c r="H361" s="179"/>
      <c r="I361" s="180"/>
      <c r="J361" s="179"/>
      <c r="K361" s="179"/>
      <c r="L361" s="179"/>
      <c r="M361" s="179"/>
      <c r="N361" s="180"/>
      <c r="O361" s="180"/>
    </row>
    <row r="362" spans="1:15" ht="15">
      <c r="A362">
        <f>Program!$B$5</f>
      </c>
      <c r="B362">
        <f>Program!$B$4</f>
      </c>
      <c r="C362" s="176">
        <v>357</v>
      </c>
      <c r="D362" s="178" t="s">
        <v>1944</v>
      </c>
      <c r="E362" s="178" t="s">
        <v>949</v>
      </c>
      <c r="F362" s="176">
        <f t="shared" si="7"/>
        <v>0</v>
      </c>
      <c r="G362" s="176">
        <f t="shared" si="7"/>
        <v>0</v>
      </c>
      <c r="H362" s="179"/>
      <c r="I362" s="180"/>
      <c r="J362" s="179"/>
      <c r="K362" s="179"/>
      <c r="L362" s="179"/>
      <c r="M362" s="179"/>
      <c r="N362" s="180"/>
      <c r="O362" s="180"/>
    </row>
    <row r="363" spans="1:15" ht="15">
      <c r="A363">
        <f>Program!$B$5</f>
      </c>
      <c r="B363">
        <f>Program!$B$4</f>
      </c>
      <c r="C363" s="176">
        <v>358</v>
      </c>
      <c r="D363" s="178" t="s">
        <v>1945</v>
      </c>
      <c r="E363" s="178" t="s">
        <v>950</v>
      </c>
      <c r="F363" s="176">
        <f t="shared" si="7"/>
        <v>0</v>
      </c>
      <c r="G363" s="176">
        <f t="shared" si="7"/>
        <v>0</v>
      </c>
      <c r="H363" s="179"/>
      <c r="I363" s="180"/>
      <c r="J363" s="179"/>
      <c r="K363" s="179"/>
      <c r="L363" s="179"/>
      <c r="M363" s="179"/>
      <c r="N363" s="180"/>
      <c r="O363" s="180"/>
    </row>
    <row r="364" spans="1:15" ht="15">
      <c r="A364">
        <f>Program!$B$5</f>
      </c>
      <c r="B364">
        <f>Program!$B$4</f>
      </c>
      <c r="C364" s="176">
        <v>359</v>
      </c>
      <c r="D364" s="178" t="s">
        <v>1946</v>
      </c>
      <c r="E364" s="178" t="s">
        <v>951</v>
      </c>
      <c r="F364" s="176">
        <f t="shared" si="7"/>
        <v>0</v>
      </c>
      <c r="G364" s="176">
        <f t="shared" si="7"/>
        <v>0</v>
      </c>
      <c r="H364" s="179"/>
      <c r="I364" s="180"/>
      <c r="J364" s="179"/>
      <c r="K364" s="179"/>
      <c r="L364" s="179"/>
      <c r="M364" s="179"/>
      <c r="N364" s="180"/>
      <c r="O364" s="180"/>
    </row>
    <row r="365" spans="1:15" ht="15">
      <c r="A365">
        <f>Program!$B$5</f>
      </c>
      <c r="B365">
        <f>Program!$B$4</f>
      </c>
      <c r="C365" s="176">
        <v>360</v>
      </c>
      <c r="D365" s="178" t="s">
        <v>1947</v>
      </c>
      <c r="E365" s="178" t="s">
        <v>952</v>
      </c>
      <c r="F365" s="176">
        <f t="shared" si="7"/>
        <v>0</v>
      </c>
      <c r="G365" s="176">
        <f t="shared" si="7"/>
        <v>0</v>
      </c>
      <c r="H365" s="179"/>
      <c r="I365" s="180"/>
      <c r="J365" s="179"/>
      <c r="K365" s="179"/>
      <c r="L365" s="179"/>
      <c r="M365" s="179"/>
      <c r="N365" s="180"/>
      <c r="O365" s="180"/>
    </row>
    <row r="366" spans="1:15" ht="15">
      <c r="A366">
        <f>Program!$B$5</f>
      </c>
      <c r="B366">
        <f>Program!$B$4</f>
      </c>
      <c r="C366" s="176">
        <v>361</v>
      </c>
      <c r="D366" s="178" t="s">
        <v>1948</v>
      </c>
      <c r="E366" s="178" t="s">
        <v>953</v>
      </c>
      <c r="F366" s="176">
        <f t="shared" si="7"/>
        <v>0</v>
      </c>
      <c r="G366" s="176">
        <f t="shared" si="7"/>
        <v>0</v>
      </c>
      <c r="H366" s="179"/>
      <c r="I366" s="180"/>
      <c r="J366" s="179"/>
      <c r="K366" s="179"/>
      <c r="L366" s="179"/>
      <c r="M366" s="179"/>
      <c r="N366" s="180"/>
      <c r="O366" s="180"/>
    </row>
    <row r="367" spans="1:15" ht="15">
      <c r="A367">
        <f>Program!$B$5</f>
      </c>
      <c r="B367">
        <f>Program!$B$4</f>
      </c>
      <c r="C367" s="176">
        <v>362</v>
      </c>
      <c r="D367" s="178" t="s">
        <v>1949</v>
      </c>
      <c r="E367" s="178" t="s">
        <v>954</v>
      </c>
      <c r="F367" s="176">
        <f t="shared" si="7"/>
        <v>0</v>
      </c>
      <c r="G367" s="176">
        <f t="shared" si="7"/>
        <v>0</v>
      </c>
      <c r="H367" s="179"/>
      <c r="I367" s="180"/>
      <c r="J367" s="179"/>
      <c r="K367" s="179"/>
      <c r="L367" s="179"/>
      <c r="M367" s="179"/>
      <c r="N367" s="180"/>
      <c r="O367" s="180"/>
    </row>
    <row r="368" spans="1:15" ht="15">
      <c r="A368">
        <f>Program!$B$5</f>
      </c>
      <c r="B368">
        <f>Program!$B$4</f>
      </c>
      <c r="C368" s="176">
        <v>363</v>
      </c>
      <c r="D368" s="178" t="s">
        <v>1950</v>
      </c>
      <c r="E368" s="178" t="s">
        <v>955</v>
      </c>
      <c r="F368" s="176">
        <f t="shared" si="7"/>
        <v>0</v>
      </c>
      <c r="G368" s="176">
        <f t="shared" si="7"/>
        <v>0</v>
      </c>
      <c r="H368" s="179"/>
      <c r="I368" s="180"/>
      <c r="J368" s="179"/>
      <c r="K368" s="179"/>
      <c r="L368" s="179"/>
      <c r="M368" s="179"/>
      <c r="N368" s="180"/>
      <c r="O368" s="180"/>
    </row>
    <row r="369" spans="1:15" ht="15">
      <c r="A369">
        <f>Program!$B$5</f>
      </c>
      <c r="B369">
        <f>Program!$B$4</f>
      </c>
      <c r="C369" s="176">
        <v>364</v>
      </c>
      <c r="D369" s="178" t="s">
        <v>1951</v>
      </c>
      <c r="E369" s="178" t="s">
        <v>956</v>
      </c>
      <c r="F369" s="176">
        <f t="shared" si="7"/>
        <v>0</v>
      </c>
      <c r="G369" s="176">
        <f t="shared" si="7"/>
        <v>0</v>
      </c>
      <c r="H369" s="179"/>
      <c r="I369" s="180"/>
      <c r="J369" s="179"/>
      <c r="K369" s="179"/>
      <c r="L369" s="179"/>
      <c r="M369" s="179"/>
      <c r="N369" s="180"/>
      <c r="O369" s="180"/>
    </row>
    <row r="370" spans="1:15" ht="15">
      <c r="A370">
        <f>Program!$B$5</f>
      </c>
      <c r="B370">
        <f>Program!$B$4</f>
      </c>
      <c r="C370" s="176">
        <v>365</v>
      </c>
      <c r="D370" s="178" t="s">
        <v>1952</v>
      </c>
      <c r="E370" s="178" t="s">
        <v>957</v>
      </c>
      <c r="F370" s="176">
        <f t="shared" si="7"/>
        <v>0</v>
      </c>
      <c r="G370" s="176">
        <f t="shared" si="7"/>
        <v>0</v>
      </c>
      <c r="H370" s="179"/>
      <c r="I370" s="180"/>
      <c r="J370" s="179"/>
      <c r="K370" s="179"/>
      <c r="L370" s="179"/>
      <c r="M370" s="179"/>
      <c r="N370" s="180"/>
      <c r="O370" s="180"/>
    </row>
    <row r="371" spans="1:15" ht="15">
      <c r="A371">
        <f>Program!$B$5</f>
      </c>
      <c r="B371">
        <f>Program!$B$4</f>
      </c>
      <c r="C371" s="176">
        <v>366</v>
      </c>
      <c r="D371" s="178" t="s">
        <v>1953</v>
      </c>
      <c r="E371" s="178" t="s">
        <v>958</v>
      </c>
      <c r="F371" s="176">
        <f t="shared" si="7"/>
        <v>0</v>
      </c>
      <c r="G371" s="176">
        <f t="shared" si="7"/>
        <v>0</v>
      </c>
      <c r="H371" s="179"/>
      <c r="I371" s="180"/>
      <c r="J371" s="179"/>
      <c r="K371" s="179"/>
      <c r="L371" s="179"/>
      <c r="M371" s="179"/>
      <c r="N371" s="180"/>
      <c r="O371" s="180"/>
    </row>
    <row r="372" spans="1:15" ht="15">
      <c r="A372">
        <f>Program!$B$5</f>
      </c>
      <c r="B372">
        <f>Program!$B$4</f>
      </c>
      <c r="C372" s="176">
        <v>367</v>
      </c>
      <c r="D372" s="178" t="s">
        <v>1954</v>
      </c>
      <c r="E372" s="178" t="s">
        <v>959</v>
      </c>
      <c r="F372" s="176">
        <f t="shared" si="7"/>
        <v>0</v>
      </c>
      <c r="G372" s="176">
        <f t="shared" si="7"/>
        <v>0</v>
      </c>
      <c r="H372" s="179"/>
      <c r="I372" s="180"/>
      <c r="J372" s="179"/>
      <c r="K372" s="179"/>
      <c r="L372" s="179"/>
      <c r="M372" s="179"/>
      <c r="N372" s="180"/>
      <c r="O372" s="180"/>
    </row>
    <row r="373" spans="1:15" ht="15">
      <c r="A373">
        <f>Program!$B$5</f>
      </c>
      <c r="B373">
        <f>Program!$B$4</f>
      </c>
      <c r="C373" s="176">
        <v>368</v>
      </c>
      <c r="D373" s="178" t="s">
        <v>1955</v>
      </c>
      <c r="E373" s="178" t="s">
        <v>960</v>
      </c>
      <c r="F373" s="176">
        <f t="shared" si="7"/>
        <v>0</v>
      </c>
      <c r="G373" s="176">
        <f t="shared" si="7"/>
        <v>0</v>
      </c>
      <c r="H373" s="179"/>
      <c r="I373" s="180"/>
      <c r="J373" s="179"/>
      <c r="K373" s="179"/>
      <c r="L373" s="179"/>
      <c r="M373" s="179"/>
      <c r="N373" s="180"/>
      <c r="O373" s="180"/>
    </row>
    <row r="374" spans="1:15" ht="15">
      <c r="A374">
        <f>Program!$B$5</f>
      </c>
      <c r="B374">
        <f>Program!$B$4</f>
      </c>
      <c r="C374" s="176">
        <v>369</v>
      </c>
      <c r="D374" s="178" t="s">
        <v>1956</v>
      </c>
      <c r="E374" s="178" t="s">
        <v>961</v>
      </c>
      <c r="F374" s="176">
        <f t="shared" si="7"/>
        <v>0</v>
      </c>
      <c r="G374" s="176">
        <f t="shared" si="7"/>
        <v>0</v>
      </c>
      <c r="H374" s="179"/>
      <c r="I374" s="180"/>
      <c r="J374" s="179"/>
      <c r="K374" s="179"/>
      <c r="L374" s="179"/>
      <c r="M374" s="179"/>
      <c r="N374" s="180"/>
      <c r="O374" s="180"/>
    </row>
    <row r="375" spans="1:15" ht="15">
      <c r="A375">
        <f>Program!$B$5</f>
      </c>
      <c r="B375">
        <f>Program!$B$4</f>
      </c>
      <c r="C375" s="176">
        <v>370</v>
      </c>
      <c r="D375" s="178" t="s">
        <v>1957</v>
      </c>
      <c r="E375" s="178" t="s">
        <v>962</v>
      </c>
      <c r="F375" s="176">
        <f t="shared" si="7"/>
        <v>0</v>
      </c>
      <c r="G375" s="176">
        <f t="shared" si="7"/>
        <v>0</v>
      </c>
      <c r="H375" s="179"/>
      <c r="I375" s="180"/>
      <c r="J375" s="179"/>
      <c r="K375" s="179"/>
      <c r="L375" s="179"/>
      <c r="M375" s="179"/>
      <c r="N375" s="180"/>
      <c r="O375" s="180"/>
    </row>
    <row r="376" spans="1:15" ht="15">
      <c r="A376">
        <f>Program!$B$5</f>
      </c>
      <c r="B376">
        <f>Program!$B$4</f>
      </c>
      <c r="C376" s="176">
        <v>371</v>
      </c>
      <c r="D376" s="178" t="s">
        <v>1958</v>
      </c>
      <c r="E376" s="178" t="s">
        <v>963</v>
      </c>
      <c r="F376" s="176">
        <f t="shared" si="7"/>
        <v>0</v>
      </c>
      <c r="G376" s="176">
        <f t="shared" si="7"/>
        <v>0</v>
      </c>
      <c r="H376" s="179"/>
      <c r="I376" s="180"/>
      <c r="J376" s="179"/>
      <c r="K376" s="179"/>
      <c r="L376" s="179"/>
      <c r="M376" s="179"/>
      <c r="N376" s="180"/>
      <c r="O376" s="180"/>
    </row>
    <row r="377" spans="1:15" ht="15">
      <c r="A377">
        <f>Program!$B$5</f>
      </c>
      <c r="B377">
        <f>Program!$B$4</f>
      </c>
      <c r="C377" s="176">
        <v>372</v>
      </c>
      <c r="D377" s="178" t="s">
        <v>1959</v>
      </c>
      <c r="E377" s="178" t="s">
        <v>964</v>
      </c>
      <c r="F377" s="176">
        <f t="shared" si="7"/>
        <v>0</v>
      </c>
      <c r="G377" s="176">
        <f t="shared" si="7"/>
        <v>0</v>
      </c>
      <c r="H377" s="179"/>
      <c r="I377" s="180"/>
      <c r="J377" s="179"/>
      <c r="K377" s="179"/>
      <c r="L377" s="179"/>
      <c r="M377" s="179"/>
      <c r="N377" s="180"/>
      <c r="O377" s="180"/>
    </row>
    <row r="378" spans="1:15" ht="15">
      <c r="A378">
        <f>Program!$B$5</f>
      </c>
      <c r="B378">
        <f>Program!$B$4</f>
      </c>
      <c r="C378" s="176">
        <v>373</v>
      </c>
      <c r="D378" s="178" t="s">
        <v>1960</v>
      </c>
      <c r="E378" s="178" t="s">
        <v>965</v>
      </c>
      <c r="F378" s="176">
        <f t="shared" si="7"/>
        <v>0</v>
      </c>
      <c r="G378" s="176">
        <f t="shared" si="7"/>
        <v>0</v>
      </c>
      <c r="H378" s="179"/>
      <c r="I378" s="180"/>
      <c r="J378" s="179"/>
      <c r="K378" s="179"/>
      <c r="L378" s="179"/>
      <c r="M378" s="179"/>
      <c r="N378" s="180"/>
      <c r="O378" s="180"/>
    </row>
    <row r="379" spans="1:15" ht="15">
      <c r="A379">
        <f>Program!$B$5</f>
      </c>
      <c r="B379">
        <f>Program!$B$4</f>
      </c>
      <c r="C379" s="176">
        <v>374</v>
      </c>
      <c r="D379" s="178" t="s">
        <v>1961</v>
      </c>
      <c r="E379" s="178" t="s">
        <v>966</v>
      </c>
      <c r="F379" s="176">
        <f t="shared" si="7"/>
        <v>0</v>
      </c>
      <c r="G379" s="176">
        <f t="shared" si="7"/>
        <v>0</v>
      </c>
      <c r="H379" s="179"/>
      <c r="I379" s="180"/>
      <c r="J379" s="179"/>
      <c r="K379" s="179"/>
      <c r="L379" s="179"/>
      <c r="M379" s="179"/>
      <c r="N379" s="180"/>
      <c r="O379" s="180"/>
    </row>
    <row r="380" spans="1:15" ht="15">
      <c r="A380">
        <f>Program!$B$5</f>
      </c>
      <c r="B380">
        <f>Program!$B$4</f>
      </c>
      <c r="C380" s="176">
        <v>375</v>
      </c>
      <c r="D380" s="178" t="s">
        <v>1962</v>
      </c>
      <c r="E380" s="178" t="s">
        <v>967</v>
      </c>
      <c r="F380" s="176">
        <f t="shared" si="7"/>
        <v>0</v>
      </c>
      <c r="G380" s="176">
        <f t="shared" si="7"/>
        <v>0</v>
      </c>
      <c r="H380" s="179"/>
      <c r="I380" s="180"/>
      <c r="J380" s="179"/>
      <c r="K380" s="179"/>
      <c r="L380" s="179"/>
      <c r="M380" s="179"/>
      <c r="N380" s="180"/>
      <c r="O380" s="180"/>
    </row>
    <row r="381" spans="1:15" ht="15">
      <c r="A381">
        <f>Program!$B$5</f>
      </c>
      <c r="B381">
        <f>Program!$B$4</f>
      </c>
      <c r="C381" s="176">
        <v>376</v>
      </c>
      <c r="D381" s="178" t="s">
        <v>1963</v>
      </c>
      <c r="E381" s="178" t="s">
        <v>968</v>
      </c>
      <c r="F381" s="176">
        <f t="shared" si="7"/>
        <v>0</v>
      </c>
      <c r="G381" s="176">
        <f t="shared" si="7"/>
        <v>0</v>
      </c>
      <c r="H381" s="179"/>
      <c r="I381" s="180"/>
      <c r="J381" s="179"/>
      <c r="K381" s="179"/>
      <c r="L381" s="179"/>
      <c r="M381" s="179"/>
      <c r="N381" s="180"/>
      <c r="O381" s="180"/>
    </row>
    <row r="382" spans="1:15" ht="15">
      <c r="A382">
        <f>Program!$B$5</f>
      </c>
      <c r="B382">
        <f>Program!$B$4</f>
      </c>
      <c r="C382" s="176">
        <v>377</v>
      </c>
      <c r="D382" s="178" t="s">
        <v>1964</v>
      </c>
      <c r="E382" s="178" t="s">
        <v>969</v>
      </c>
      <c r="F382" s="176">
        <f t="shared" si="7"/>
        <v>0</v>
      </c>
      <c r="G382" s="176">
        <f t="shared" si="7"/>
        <v>0</v>
      </c>
      <c r="H382" s="179"/>
      <c r="I382" s="180"/>
      <c r="J382" s="179"/>
      <c r="K382" s="179"/>
      <c r="L382" s="179"/>
      <c r="M382" s="179"/>
      <c r="N382" s="180"/>
      <c r="O382" s="180"/>
    </row>
    <row r="383" spans="1:15" ht="15">
      <c r="A383">
        <f>Program!$B$5</f>
      </c>
      <c r="B383">
        <f>Program!$B$4</f>
      </c>
      <c r="C383" s="176">
        <v>378</v>
      </c>
      <c r="D383" s="178" t="s">
        <v>1965</v>
      </c>
      <c r="E383" s="178" t="s">
        <v>970</v>
      </c>
      <c r="F383" s="176">
        <f t="shared" si="7"/>
        <v>0</v>
      </c>
      <c r="G383" s="176">
        <f t="shared" si="7"/>
        <v>0</v>
      </c>
      <c r="H383" s="179"/>
      <c r="I383" s="180"/>
      <c r="J383" s="179"/>
      <c r="K383" s="179"/>
      <c r="L383" s="179"/>
      <c r="M383" s="179"/>
      <c r="N383" s="180"/>
      <c r="O383" s="180"/>
    </row>
    <row r="384" spans="1:15" ht="15">
      <c r="A384">
        <f>Program!$B$5</f>
      </c>
      <c r="B384">
        <f>Program!$B$4</f>
      </c>
      <c r="C384" s="176">
        <v>379</v>
      </c>
      <c r="D384" s="178" t="s">
        <v>1966</v>
      </c>
      <c r="E384" s="178" t="s">
        <v>971</v>
      </c>
      <c r="F384" s="176">
        <f t="shared" si="7"/>
        <v>0</v>
      </c>
      <c r="G384" s="176">
        <f t="shared" si="7"/>
        <v>0</v>
      </c>
      <c r="H384" s="179"/>
      <c r="I384" s="180"/>
      <c r="J384" s="179"/>
      <c r="K384" s="179"/>
      <c r="L384" s="179"/>
      <c r="M384" s="179"/>
      <c r="N384" s="180"/>
      <c r="O384" s="180"/>
    </row>
    <row r="385" spans="1:15" ht="15">
      <c r="A385">
        <f>Program!$B$5</f>
      </c>
      <c r="B385">
        <f>Program!$B$4</f>
      </c>
      <c r="C385" s="176">
        <v>380</v>
      </c>
      <c r="D385" s="178" t="s">
        <v>1967</v>
      </c>
      <c r="E385" s="178" t="s">
        <v>972</v>
      </c>
      <c r="F385" s="176">
        <f t="shared" si="7"/>
        <v>0</v>
      </c>
      <c r="G385" s="176">
        <f t="shared" si="7"/>
        <v>0</v>
      </c>
      <c r="H385" s="179"/>
      <c r="I385" s="180"/>
      <c r="J385" s="179"/>
      <c r="K385" s="179"/>
      <c r="L385" s="179"/>
      <c r="M385" s="179"/>
      <c r="N385" s="180"/>
      <c r="O385" s="180"/>
    </row>
    <row r="386" spans="1:15" ht="15">
      <c r="A386">
        <f>Program!$B$5</f>
      </c>
      <c r="B386">
        <f>Program!$B$4</f>
      </c>
      <c r="C386" s="176">
        <v>381</v>
      </c>
      <c r="D386" s="178" t="s">
        <v>1968</v>
      </c>
      <c r="E386" s="178" t="s">
        <v>973</v>
      </c>
      <c r="F386" s="176">
        <f t="shared" si="7"/>
        <v>0</v>
      </c>
      <c r="G386" s="176">
        <f t="shared" si="7"/>
        <v>0</v>
      </c>
      <c r="H386" s="179"/>
      <c r="I386" s="180"/>
      <c r="J386" s="179"/>
      <c r="K386" s="179"/>
      <c r="L386" s="179"/>
      <c r="M386" s="179"/>
      <c r="N386" s="180"/>
      <c r="O386" s="180"/>
    </row>
    <row r="387" spans="1:15" ht="15">
      <c r="A387">
        <f>Program!$B$5</f>
      </c>
      <c r="B387">
        <f>Program!$B$4</f>
      </c>
      <c r="C387" s="176">
        <v>382</v>
      </c>
      <c r="D387" s="178" t="s">
        <v>1969</v>
      </c>
      <c r="E387" s="178" t="s">
        <v>974</v>
      </c>
      <c r="F387" s="176">
        <f t="shared" si="7"/>
        <v>0</v>
      </c>
      <c r="G387" s="176">
        <f t="shared" si="7"/>
        <v>0</v>
      </c>
      <c r="H387" s="179"/>
      <c r="I387" s="180"/>
      <c r="J387" s="179"/>
      <c r="K387" s="179"/>
      <c r="L387" s="179"/>
      <c r="M387" s="179"/>
      <c r="N387" s="180"/>
      <c r="O387" s="180"/>
    </row>
    <row r="388" spans="1:15" ht="15">
      <c r="A388">
        <f>Program!$B$5</f>
      </c>
      <c r="B388">
        <f>Program!$B$4</f>
      </c>
      <c r="C388" s="176">
        <v>383</v>
      </c>
      <c r="D388" s="178" t="s">
        <v>1970</v>
      </c>
      <c r="E388" s="178" t="s">
        <v>975</v>
      </c>
      <c r="F388" s="176">
        <f t="shared" si="7"/>
        <v>0</v>
      </c>
      <c r="G388" s="176">
        <f t="shared" si="7"/>
        <v>0</v>
      </c>
      <c r="H388" s="179"/>
      <c r="I388" s="180"/>
      <c r="J388" s="179"/>
      <c r="K388" s="179"/>
      <c r="L388" s="179"/>
      <c r="M388" s="179"/>
      <c r="N388" s="180"/>
      <c r="O388" s="180"/>
    </row>
    <row r="389" spans="1:15" ht="15">
      <c r="A389">
        <f>Program!$B$5</f>
      </c>
      <c r="B389">
        <f>Program!$B$4</f>
      </c>
      <c r="C389" s="176">
        <v>384</v>
      </c>
      <c r="D389" s="178" t="s">
        <v>1971</v>
      </c>
      <c r="E389" s="178" t="s">
        <v>976</v>
      </c>
      <c r="F389" s="176">
        <f t="shared" si="7"/>
        <v>0</v>
      </c>
      <c r="G389" s="176">
        <f t="shared" si="7"/>
        <v>0</v>
      </c>
      <c r="H389" s="179"/>
      <c r="I389" s="180"/>
      <c r="J389" s="179"/>
      <c r="K389" s="179"/>
      <c r="L389" s="179"/>
      <c r="M389" s="179"/>
      <c r="N389" s="180"/>
      <c r="O389" s="180"/>
    </row>
    <row r="390" spans="1:15" ht="15">
      <c r="A390">
        <f>Program!$B$5</f>
      </c>
      <c r="B390">
        <f>Program!$B$4</f>
      </c>
      <c r="C390" s="176">
        <v>385</v>
      </c>
      <c r="D390" s="178" t="s">
        <v>1972</v>
      </c>
      <c r="E390" s="178" t="s">
        <v>977</v>
      </c>
      <c r="F390" s="176">
        <f t="shared" si="7"/>
        <v>0</v>
      </c>
      <c r="G390" s="176">
        <f t="shared" si="7"/>
        <v>0</v>
      </c>
      <c r="H390" s="179"/>
      <c r="I390" s="180"/>
      <c r="J390" s="179"/>
      <c r="K390" s="179"/>
      <c r="L390" s="179"/>
      <c r="M390" s="179"/>
      <c r="N390" s="180"/>
      <c r="O390" s="180"/>
    </row>
    <row r="391" spans="1:15" ht="15">
      <c r="A391">
        <f>Program!$B$5</f>
      </c>
      <c r="B391">
        <f>Program!$B$4</f>
      </c>
      <c r="C391" s="176">
        <v>386</v>
      </c>
      <c r="D391" s="178" t="s">
        <v>1973</v>
      </c>
      <c r="E391" s="178" t="s">
        <v>978</v>
      </c>
      <c r="F391" s="176">
        <f t="shared" si="7"/>
        <v>0</v>
      </c>
      <c r="G391" s="176">
        <f t="shared" si="7"/>
        <v>0</v>
      </c>
      <c r="H391" s="179"/>
      <c r="I391" s="180"/>
      <c r="J391" s="179"/>
      <c r="K391" s="179"/>
      <c r="L391" s="179"/>
      <c r="M391" s="179"/>
      <c r="N391" s="180"/>
      <c r="O391" s="180"/>
    </row>
    <row r="392" spans="1:15" ht="15">
      <c r="A392">
        <f>Program!$B$5</f>
      </c>
      <c r="B392">
        <f>Program!$B$4</f>
      </c>
      <c r="C392" s="176">
        <v>387</v>
      </c>
      <c r="D392" s="178" t="s">
        <v>1974</v>
      </c>
      <c r="E392" s="178" t="s">
        <v>979</v>
      </c>
      <c r="F392" s="176">
        <f aca="true" t="shared" si="8" ref="F392:G455">+SUM(H392+J392+L392+N392)</f>
        <v>0</v>
      </c>
      <c r="G392" s="176">
        <f t="shared" si="8"/>
        <v>0</v>
      </c>
      <c r="H392" s="179"/>
      <c r="I392" s="180"/>
      <c r="J392" s="179"/>
      <c r="K392" s="179"/>
      <c r="L392" s="179"/>
      <c r="M392" s="179"/>
      <c r="N392" s="180"/>
      <c r="O392" s="180"/>
    </row>
    <row r="393" spans="1:15" ht="15">
      <c r="A393">
        <f>Program!$B$5</f>
      </c>
      <c r="B393">
        <f>Program!$B$4</f>
      </c>
      <c r="C393" s="176">
        <v>388</v>
      </c>
      <c r="D393" s="178" t="s">
        <v>1975</v>
      </c>
      <c r="E393" s="178" t="s">
        <v>980</v>
      </c>
      <c r="F393" s="176">
        <f t="shared" si="8"/>
        <v>0</v>
      </c>
      <c r="G393" s="176">
        <f t="shared" si="8"/>
        <v>0</v>
      </c>
      <c r="H393" s="179"/>
      <c r="I393" s="180"/>
      <c r="J393" s="179"/>
      <c r="K393" s="179"/>
      <c r="L393" s="179"/>
      <c r="M393" s="179"/>
      <c r="N393" s="180"/>
      <c r="O393" s="180"/>
    </row>
    <row r="394" spans="1:15" ht="15">
      <c r="A394">
        <f>Program!$B$5</f>
      </c>
      <c r="B394">
        <f>Program!$B$4</f>
      </c>
      <c r="C394" s="176">
        <v>389</v>
      </c>
      <c r="D394" s="178" t="s">
        <v>1976</v>
      </c>
      <c r="E394" s="178" t="s">
        <v>981</v>
      </c>
      <c r="F394" s="176">
        <f t="shared" si="8"/>
        <v>0</v>
      </c>
      <c r="G394" s="176">
        <f t="shared" si="8"/>
        <v>0</v>
      </c>
      <c r="H394" s="179"/>
      <c r="I394" s="180"/>
      <c r="J394" s="179"/>
      <c r="K394" s="179"/>
      <c r="L394" s="179"/>
      <c r="M394" s="179"/>
      <c r="N394" s="180"/>
      <c r="O394" s="180"/>
    </row>
    <row r="395" spans="1:15" ht="15">
      <c r="A395">
        <f>Program!$B$5</f>
      </c>
      <c r="B395">
        <f>Program!$B$4</f>
      </c>
      <c r="C395" s="176">
        <v>390</v>
      </c>
      <c r="D395" s="178" t="s">
        <v>1977</v>
      </c>
      <c r="E395" s="178" t="s">
        <v>982</v>
      </c>
      <c r="F395" s="176">
        <f t="shared" si="8"/>
        <v>0</v>
      </c>
      <c r="G395" s="176">
        <f t="shared" si="8"/>
        <v>0</v>
      </c>
      <c r="H395" s="179"/>
      <c r="I395" s="180"/>
      <c r="J395" s="179"/>
      <c r="K395" s="179"/>
      <c r="L395" s="179"/>
      <c r="M395" s="179"/>
      <c r="N395" s="180"/>
      <c r="O395" s="180"/>
    </row>
    <row r="396" spans="1:15" ht="15">
      <c r="A396">
        <f>Program!$B$5</f>
      </c>
      <c r="B396">
        <f>Program!$B$4</f>
      </c>
      <c r="C396" s="176">
        <v>391</v>
      </c>
      <c r="D396" s="178" t="s">
        <v>1978</v>
      </c>
      <c r="E396" s="178" t="s">
        <v>983</v>
      </c>
      <c r="F396" s="176">
        <f t="shared" si="8"/>
        <v>0</v>
      </c>
      <c r="G396" s="176">
        <f t="shared" si="8"/>
        <v>0</v>
      </c>
      <c r="H396" s="179"/>
      <c r="I396" s="180"/>
      <c r="J396" s="179"/>
      <c r="K396" s="179"/>
      <c r="L396" s="179"/>
      <c r="M396" s="179"/>
      <c r="N396" s="180"/>
      <c r="O396" s="180"/>
    </row>
    <row r="397" spans="1:15" ht="15">
      <c r="A397">
        <f>Program!$B$5</f>
      </c>
      <c r="B397">
        <f>Program!$B$4</f>
      </c>
      <c r="C397" s="176">
        <v>392</v>
      </c>
      <c r="D397" s="178" t="s">
        <v>1979</v>
      </c>
      <c r="E397" s="178" t="s">
        <v>984</v>
      </c>
      <c r="F397" s="176">
        <f t="shared" si="8"/>
        <v>0</v>
      </c>
      <c r="G397" s="176">
        <f t="shared" si="8"/>
        <v>0</v>
      </c>
      <c r="H397" s="179"/>
      <c r="I397" s="180"/>
      <c r="J397" s="179"/>
      <c r="K397" s="179"/>
      <c r="L397" s="179"/>
      <c r="M397" s="179"/>
      <c r="N397" s="180"/>
      <c r="O397" s="180"/>
    </row>
    <row r="398" spans="1:15" ht="15">
      <c r="A398">
        <f>Program!$B$5</f>
      </c>
      <c r="B398">
        <f>Program!$B$4</f>
      </c>
      <c r="C398" s="176">
        <v>393</v>
      </c>
      <c r="D398" s="178" t="s">
        <v>1980</v>
      </c>
      <c r="E398" s="178" t="s">
        <v>985</v>
      </c>
      <c r="F398" s="176">
        <f t="shared" si="8"/>
        <v>0</v>
      </c>
      <c r="G398" s="176">
        <f t="shared" si="8"/>
        <v>0</v>
      </c>
      <c r="H398" s="179"/>
      <c r="I398" s="180"/>
      <c r="J398" s="179"/>
      <c r="K398" s="179"/>
      <c r="L398" s="179"/>
      <c r="M398" s="179"/>
      <c r="N398" s="180"/>
      <c r="O398" s="180"/>
    </row>
    <row r="399" spans="1:15" ht="15">
      <c r="A399">
        <f>Program!$B$5</f>
      </c>
      <c r="B399">
        <f>Program!$B$4</f>
      </c>
      <c r="C399" s="176">
        <v>394</v>
      </c>
      <c r="D399" s="178" t="s">
        <v>1981</v>
      </c>
      <c r="E399" s="178" t="s">
        <v>986</v>
      </c>
      <c r="F399" s="176">
        <f t="shared" si="8"/>
        <v>0</v>
      </c>
      <c r="G399" s="176">
        <f t="shared" si="8"/>
        <v>0</v>
      </c>
      <c r="H399" s="179"/>
      <c r="I399" s="180"/>
      <c r="J399" s="179"/>
      <c r="K399" s="179"/>
      <c r="L399" s="179"/>
      <c r="M399" s="179"/>
      <c r="N399" s="180"/>
      <c r="O399" s="180"/>
    </row>
    <row r="400" spans="1:15" ht="15">
      <c r="A400">
        <f>Program!$B$5</f>
      </c>
      <c r="B400">
        <f>Program!$B$4</f>
      </c>
      <c r="C400" s="176">
        <v>395</v>
      </c>
      <c r="D400" s="178" t="s">
        <v>1982</v>
      </c>
      <c r="E400" s="178" t="s">
        <v>987</v>
      </c>
      <c r="F400" s="176">
        <f t="shared" si="8"/>
        <v>0</v>
      </c>
      <c r="G400" s="176">
        <f t="shared" si="8"/>
        <v>0</v>
      </c>
      <c r="H400" s="179"/>
      <c r="I400" s="180"/>
      <c r="J400" s="179"/>
      <c r="K400" s="179"/>
      <c r="L400" s="179"/>
      <c r="M400" s="179"/>
      <c r="N400" s="180"/>
      <c r="O400" s="180"/>
    </row>
    <row r="401" spans="1:15" ht="15">
      <c r="A401">
        <f>Program!$B$5</f>
      </c>
      <c r="B401">
        <f>Program!$B$4</f>
      </c>
      <c r="C401" s="176">
        <v>396</v>
      </c>
      <c r="D401" s="178" t="s">
        <v>1983</v>
      </c>
      <c r="E401" s="178" t="s">
        <v>988</v>
      </c>
      <c r="F401" s="176">
        <f t="shared" si="8"/>
        <v>0</v>
      </c>
      <c r="G401" s="176">
        <f t="shared" si="8"/>
        <v>0</v>
      </c>
      <c r="H401" s="179"/>
      <c r="I401" s="180"/>
      <c r="J401" s="179"/>
      <c r="K401" s="179"/>
      <c r="L401" s="179"/>
      <c r="M401" s="179"/>
      <c r="N401" s="180"/>
      <c r="O401" s="180"/>
    </row>
    <row r="402" spans="1:15" ht="15">
      <c r="A402">
        <f>Program!$B$5</f>
      </c>
      <c r="B402">
        <f>Program!$B$4</f>
      </c>
      <c r="C402" s="176">
        <v>397</v>
      </c>
      <c r="D402" s="178" t="s">
        <v>1984</v>
      </c>
      <c r="E402" s="178" t="s">
        <v>989</v>
      </c>
      <c r="F402" s="176">
        <f t="shared" si="8"/>
        <v>0</v>
      </c>
      <c r="G402" s="176">
        <f t="shared" si="8"/>
        <v>0</v>
      </c>
      <c r="H402" s="179"/>
      <c r="I402" s="180"/>
      <c r="J402" s="179"/>
      <c r="K402" s="179"/>
      <c r="L402" s="179"/>
      <c r="M402" s="179"/>
      <c r="N402" s="180"/>
      <c r="O402" s="180"/>
    </row>
    <row r="403" spans="1:15" ht="15">
      <c r="A403">
        <f>Program!$B$5</f>
      </c>
      <c r="B403">
        <f>Program!$B$4</f>
      </c>
      <c r="C403" s="176">
        <v>398</v>
      </c>
      <c r="D403" s="178" t="s">
        <v>1985</v>
      </c>
      <c r="E403" s="178" t="s">
        <v>990</v>
      </c>
      <c r="F403" s="176">
        <f t="shared" si="8"/>
        <v>0</v>
      </c>
      <c r="G403" s="176">
        <f t="shared" si="8"/>
        <v>0</v>
      </c>
      <c r="H403" s="179"/>
      <c r="I403" s="180"/>
      <c r="J403" s="179"/>
      <c r="K403" s="179"/>
      <c r="L403" s="179"/>
      <c r="M403" s="179"/>
      <c r="N403" s="180"/>
      <c r="O403" s="180"/>
    </row>
    <row r="404" spans="1:15" ht="15">
      <c r="A404">
        <f>Program!$B$5</f>
      </c>
      <c r="B404">
        <f>Program!$B$4</f>
      </c>
      <c r="C404" s="176">
        <v>399</v>
      </c>
      <c r="D404" s="178" t="s">
        <v>1986</v>
      </c>
      <c r="E404" s="178" t="s">
        <v>991</v>
      </c>
      <c r="F404" s="176">
        <f t="shared" si="8"/>
        <v>0</v>
      </c>
      <c r="G404" s="176">
        <f t="shared" si="8"/>
        <v>0</v>
      </c>
      <c r="H404" s="179"/>
      <c r="I404" s="180"/>
      <c r="J404" s="179"/>
      <c r="K404" s="179"/>
      <c r="L404" s="179"/>
      <c r="M404" s="179"/>
      <c r="N404" s="180"/>
      <c r="O404" s="180"/>
    </row>
    <row r="405" spans="1:15" ht="15">
      <c r="A405">
        <f>Program!$B$5</f>
      </c>
      <c r="B405">
        <f>Program!$B$4</f>
      </c>
      <c r="C405" s="176">
        <v>400</v>
      </c>
      <c r="D405" s="178" t="s">
        <v>1987</v>
      </c>
      <c r="E405" s="178" t="s">
        <v>992</v>
      </c>
      <c r="F405" s="176">
        <f t="shared" si="8"/>
        <v>0</v>
      </c>
      <c r="G405" s="176">
        <f t="shared" si="8"/>
        <v>0</v>
      </c>
      <c r="H405" s="179"/>
      <c r="I405" s="180"/>
      <c r="J405" s="179"/>
      <c r="K405" s="179"/>
      <c r="L405" s="179"/>
      <c r="M405" s="179"/>
      <c r="N405" s="180"/>
      <c r="O405" s="180"/>
    </row>
    <row r="406" spans="1:15" ht="15">
      <c r="A406">
        <f>Program!$B$5</f>
      </c>
      <c r="B406">
        <f>Program!$B$4</f>
      </c>
      <c r="C406" s="176">
        <v>401</v>
      </c>
      <c r="D406" s="178" t="s">
        <v>1988</v>
      </c>
      <c r="E406" s="178" t="s">
        <v>993</v>
      </c>
      <c r="F406" s="176">
        <f t="shared" si="8"/>
        <v>0</v>
      </c>
      <c r="G406" s="176">
        <f t="shared" si="8"/>
        <v>0</v>
      </c>
      <c r="H406" s="179"/>
      <c r="I406" s="180"/>
      <c r="J406" s="179"/>
      <c r="K406" s="179"/>
      <c r="L406" s="179"/>
      <c r="M406" s="179"/>
      <c r="N406" s="180"/>
      <c r="O406" s="180"/>
    </row>
    <row r="407" spans="1:15" ht="15">
      <c r="A407">
        <f>Program!$B$5</f>
      </c>
      <c r="B407">
        <f>Program!$B$4</f>
      </c>
      <c r="C407" s="176">
        <v>402</v>
      </c>
      <c r="D407" s="178" t="s">
        <v>1989</v>
      </c>
      <c r="E407" s="178" t="s">
        <v>994</v>
      </c>
      <c r="F407" s="176">
        <f t="shared" si="8"/>
        <v>0</v>
      </c>
      <c r="G407" s="176">
        <f t="shared" si="8"/>
        <v>0</v>
      </c>
      <c r="H407" s="179"/>
      <c r="I407" s="180"/>
      <c r="J407" s="179"/>
      <c r="K407" s="179"/>
      <c r="L407" s="179"/>
      <c r="M407" s="179"/>
      <c r="N407" s="180"/>
      <c r="O407" s="180"/>
    </row>
    <row r="408" spans="1:15" ht="15">
      <c r="A408">
        <f>Program!$B$5</f>
      </c>
      <c r="B408">
        <f>Program!$B$4</f>
      </c>
      <c r="C408" s="176">
        <v>403</v>
      </c>
      <c r="D408" s="178" t="s">
        <v>1990</v>
      </c>
      <c r="E408" s="178" t="s">
        <v>995</v>
      </c>
      <c r="F408" s="176">
        <f t="shared" si="8"/>
        <v>0</v>
      </c>
      <c r="G408" s="176">
        <f t="shared" si="8"/>
        <v>0</v>
      </c>
      <c r="H408" s="179"/>
      <c r="I408" s="180"/>
      <c r="J408" s="179"/>
      <c r="K408" s="179"/>
      <c r="L408" s="179"/>
      <c r="M408" s="179"/>
      <c r="N408" s="180"/>
      <c r="O408" s="180"/>
    </row>
    <row r="409" spans="1:15" ht="15">
      <c r="A409">
        <f>Program!$B$5</f>
      </c>
      <c r="B409">
        <f>Program!$B$4</f>
      </c>
      <c r="C409" s="176">
        <v>404</v>
      </c>
      <c r="D409" s="178" t="s">
        <v>1991</v>
      </c>
      <c r="E409" s="178" t="s">
        <v>996</v>
      </c>
      <c r="F409" s="176">
        <f t="shared" si="8"/>
        <v>0</v>
      </c>
      <c r="G409" s="176">
        <f t="shared" si="8"/>
        <v>0</v>
      </c>
      <c r="H409" s="179"/>
      <c r="I409" s="180"/>
      <c r="J409" s="179"/>
      <c r="K409" s="179"/>
      <c r="L409" s="179"/>
      <c r="M409" s="179"/>
      <c r="N409" s="180"/>
      <c r="O409" s="180"/>
    </row>
    <row r="410" spans="1:15" ht="15">
      <c r="A410">
        <f>Program!$B$5</f>
      </c>
      <c r="B410">
        <f>Program!$B$4</f>
      </c>
      <c r="C410" s="176">
        <v>405</v>
      </c>
      <c r="D410" s="178" t="s">
        <v>1992</v>
      </c>
      <c r="E410" s="178" t="s">
        <v>997</v>
      </c>
      <c r="F410" s="176">
        <f t="shared" si="8"/>
        <v>0</v>
      </c>
      <c r="G410" s="176">
        <f t="shared" si="8"/>
        <v>0</v>
      </c>
      <c r="H410" s="179"/>
      <c r="I410" s="180"/>
      <c r="J410" s="179"/>
      <c r="K410" s="179"/>
      <c r="L410" s="179"/>
      <c r="M410" s="179"/>
      <c r="N410" s="180"/>
      <c r="O410" s="180"/>
    </row>
    <row r="411" spans="1:15" ht="15">
      <c r="A411">
        <f>Program!$B$5</f>
      </c>
      <c r="B411">
        <f>Program!$B$4</f>
      </c>
      <c r="C411" s="176">
        <v>406</v>
      </c>
      <c r="D411" s="178" t="s">
        <v>1993</v>
      </c>
      <c r="E411" s="178" t="s">
        <v>998</v>
      </c>
      <c r="F411" s="176">
        <f t="shared" si="8"/>
        <v>0</v>
      </c>
      <c r="G411" s="176">
        <f t="shared" si="8"/>
        <v>0</v>
      </c>
      <c r="H411" s="179"/>
      <c r="I411" s="180"/>
      <c r="J411" s="179"/>
      <c r="K411" s="179"/>
      <c r="L411" s="179"/>
      <c r="M411" s="179"/>
      <c r="N411" s="180"/>
      <c r="O411" s="180"/>
    </row>
    <row r="412" spans="1:15" ht="15">
      <c r="A412">
        <f>Program!$B$5</f>
      </c>
      <c r="B412">
        <f>Program!$B$4</f>
      </c>
      <c r="C412" s="176">
        <v>407</v>
      </c>
      <c r="D412" s="178" t="s">
        <v>1994</v>
      </c>
      <c r="E412" s="178" t="s">
        <v>999</v>
      </c>
      <c r="F412" s="176">
        <f t="shared" si="8"/>
        <v>0</v>
      </c>
      <c r="G412" s="176">
        <f t="shared" si="8"/>
        <v>0</v>
      </c>
      <c r="H412" s="179"/>
      <c r="I412" s="180"/>
      <c r="J412" s="179"/>
      <c r="K412" s="179"/>
      <c r="L412" s="179"/>
      <c r="M412" s="179"/>
      <c r="N412" s="180"/>
      <c r="O412" s="180"/>
    </row>
    <row r="413" spans="1:15" ht="15">
      <c r="A413">
        <f>Program!$B$5</f>
      </c>
      <c r="B413">
        <f>Program!$B$4</f>
      </c>
      <c r="C413" s="176">
        <v>408</v>
      </c>
      <c r="D413" s="178" t="s">
        <v>1995</v>
      </c>
      <c r="E413" s="178" t="s">
        <v>1000</v>
      </c>
      <c r="F413" s="176">
        <f t="shared" si="8"/>
        <v>0</v>
      </c>
      <c r="G413" s="176">
        <f t="shared" si="8"/>
        <v>0</v>
      </c>
      <c r="H413" s="179"/>
      <c r="I413" s="180"/>
      <c r="J413" s="179"/>
      <c r="K413" s="179"/>
      <c r="L413" s="179"/>
      <c r="M413" s="179"/>
      <c r="N413" s="180"/>
      <c r="O413" s="180"/>
    </row>
    <row r="414" spans="1:15" ht="15">
      <c r="A414">
        <f>Program!$B$5</f>
      </c>
      <c r="B414">
        <f>Program!$B$4</f>
      </c>
      <c r="C414" s="176">
        <v>409</v>
      </c>
      <c r="D414" s="178" t="s">
        <v>1996</v>
      </c>
      <c r="E414" s="178" t="s">
        <v>1001</v>
      </c>
      <c r="F414" s="176">
        <f t="shared" si="8"/>
        <v>0</v>
      </c>
      <c r="G414" s="176">
        <f t="shared" si="8"/>
        <v>0</v>
      </c>
      <c r="H414" s="179"/>
      <c r="I414" s="180"/>
      <c r="J414" s="179"/>
      <c r="K414" s="179"/>
      <c r="L414" s="179"/>
      <c r="M414" s="179"/>
      <c r="N414" s="180"/>
      <c r="O414" s="180"/>
    </row>
    <row r="415" spans="1:15" ht="15">
      <c r="A415">
        <f>Program!$B$5</f>
      </c>
      <c r="B415">
        <f>Program!$B$4</f>
      </c>
      <c r="C415" s="176">
        <v>410</v>
      </c>
      <c r="D415" s="178" t="s">
        <v>1997</v>
      </c>
      <c r="E415" s="178" t="s">
        <v>1002</v>
      </c>
      <c r="F415" s="176">
        <f t="shared" si="8"/>
        <v>0</v>
      </c>
      <c r="G415" s="176">
        <f t="shared" si="8"/>
        <v>0</v>
      </c>
      <c r="H415" s="179"/>
      <c r="I415" s="180"/>
      <c r="J415" s="179"/>
      <c r="K415" s="179"/>
      <c r="L415" s="179"/>
      <c r="M415" s="179"/>
      <c r="N415" s="180"/>
      <c r="O415" s="180"/>
    </row>
    <row r="416" spans="1:15" ht="15">
      <c r="A416">
        <f>Program!$B$5</f>
      </c>
      <c r="B416">
        <f>Program!$B$4</f>
      </c>
      <c r="C416" s="176">
        <v>411</v>
      </c>
      <c r="D416" s="178" t="s">
        <v>1998</v>
      </c>
      <c r="E416" s="178" t="s">
        <v>1003</v>
      </c>
      <c r="F416" s="176">
        <f t="shared" si="8"/>
        <v>0</v>
      </c>
      <c r="G416" s="176">
        <f t="shared" si="8"/>
        <v>0</v>
      </c>
      <c r="H416" s="179"/>
      <c r="I416" s="180"/>
      <c r="J416" s="179"/>
      <c r="K416" s="179"/>
      <c r="L416" s="179"/>
      <c r="M416" s="179"/>
      <c r="N416" s="180"/>
      <c r="O416" s="180"/>
    </row>
    <row r="417" spans="1:15" ht="15">
      <c r="A417">
        <f>Program!$B$5</f>
      </c>
      <c r="B417">
        <f>Program!$B$4</f>
      </c>
      <c r="C417" s="176">
        <v>412</v>
      </c>
      <c r="D417" s="178" t="s">
        <v>1999</v>
      </c>
      <c r="E417" s="178" t="s">
        <v>1004</v>
      </c>
      <c r="F417" s="176">
        <f t="shared" si="8"/>
        <v>0</v>
      </c>
      <c r="G417" s="176">
        <f t="shared" si="8"/>
        <v>0</v>
      </c>
      <c r="H417" s="179"/>
      <c r="I417" s="180"/>
      <c r="J417" s="179"/>
      <c r="K417" s="179"/>
      <c r="L417" s="179"/>
      <c r="M417" s="179"/>
      <c r="N417" s="180"/>
      <c r="O417" s="180"/>
    </row>
    <row r="418" spans="1:15" ht="15">
      <c r="A418">
        <f>Program!$B$5</f>
      </c>
      <c r="B418">
        <f>Program!$B$4</f>
      </c>
      <c r="C418" s="176">
        <v>413</v>
      </c>
      <c r="D418" s="178" t="s">
        <v>2000</v>
      </c>
      <c r="E418" s="178" t="s">
        <v>1005</v>
      </c>
      <c r="F418" s="176">
        <f t="shared" si="8"/>
        <v>0</v>
      </c>
      <c r="G418" s="176">
        <f t="shared" si="8"/>
        <v>0</v>
      </c>
      <c r="H418" s="179"/>
      <c r="I418" s="180"/>
      <c r="J418" s="179"/>
      <c r="K418" s="179"/>
      <c r="L418" s="179"/>
      <c r="M418" s="179"/>
      <c r="N418" s="180"/>
      <c r="O418" s="180"/>
    </row>
    <row r="419" spans="1:15" ht="15">
      <c r="A419">
        <f>Program!$B$5</f>
      </c>
      <c r="B419">
        <f>Program!$B$4</f>
      </c>
      <c r="C419" s="176">
        <v>414</v>
      </c>
      <c r="D419" s="178" t="s">
        <v>2001</v>
      </c>
      <c r="E419" s="178" t="s">
        <v>1006</v>
      </c>
      <c r="F419" s="176">
        <f t="shared" si="8"/>
        <v>0</v>
      </c>
      <c r="G419" s="176">
        <f t="shared" si="8"/>
        <v>0</v>
      </c>
      <c r="H419" s="179"/>
      <c r="I419" s="180"/>
      <c r="J419" s="179"/>
      <c r="K419" s="179"/>
      <c r="L419" s="179"/>
      <c r="M419" s="179"/>
      <c r="N419" s="180"/>
      <c r="O419" s="180"/>
    </row>
    <row r="420" spans="1:15" ht="15">
      <c r="A420">
        <f>Program!$B$5</f>
      </c>
      <c r="B420">
        <f>Program!$B$4</f>
      </c>
      <c r="C420" s="176">
        <v>415</v>
      </c>
      <c r="D420" s="178" t="s">
        <v>2002</v>
      </c>
      <c r="E420" s="178" t="s">
        <v>1007</v>
      </c>
      <c r="F420" s="176">
        <f t="shared" si="8"/>
        <v>0</v>
      </c>
      <c r="G420" s="176">
        <f t="shared" si="8"/>
        <v>0</v>
      </c>
      <c r="H420" s="179"/>
      <c r="I420" s="180"/>
      <c r="J420" s="179"/>
      <c r="K420" s="179"/>
      <c r="L420" s="179"/>
      <c r="M420" s="179"/>
      <c r="N420" s="180"/>
      <c r="O420" s="180"/>
    </row>
    <row r="421" spans="1:15" ht="15">
      <c r="A421">
        <f>Program!$B$5</f>
      </c>
      <c r="B421">
        <f>Program!$B$4</f>
      </c>
      <c r="C421" s="176">
        <v>416</v>
      </c>
      <c r="D421" s="178" t="s">
        <v>2003</v>
      </c>
      <c r="E421" s="178" t="s">
        <v>1008</v>
      </c>
      <c r="F421" s="176">
        <f t="shared" si="8"/>
        <v>0</v>
      </c>
      <c r="G421" s="176">
        <f t="shared" si="8"/>
        <v>0</v>
      </c>
      <c r="H421" s="179"/>
      <c r="I421" s="180"/>
      <c r="J421" s="179"/>
      <c r="K421" s="179"/>
      <c r="L421" s="179"/>
      <c r="M421" s="179"/>
      <c r="N421" s="180"/>
      <c r="O421" s="180"/>
    </row>
    <row r="422" spans="1:15" ht="15">
      <c r="A422">
        <f>Program!$B$5</f>
      </c>
      <c r="B422">
        <f>Program!$B$4</f>
      </c>
      <c r="C422" s="176">
        <v>417</v>
      </c>
      <c r="D422" s="178" t="s">
        <v>2004</v>
      </c>
      <c r="E422" s="178" t="s">
        <v>1009</v>
      </c>
      <c r="F422" s="176">
        <f t="shared" si="8"/>
        <v>0</v>
      </c>
      <c r="G422" s="176">
        <f t="shared" si="8"/>
        <v>0</v>
      </c>
      <c r="H422" s="179"/>
      <c r="I422" s="180"/>
      <c r="J422" s="179"/>
      <c r="K422" s="179"/>
      <c r="L422" s="179"/>
      <c r="M422" s="179"/>
      <c r="N422" s="180"/>
      <c r="O422" s="180"/>
    </row>
    <row r="423" spans="1:15" ht="15">
      <c r="A423">
        <f>Program!$B$5</f>
      </c>
      <c r="B423">
        <f>Program!$B$4</f>
      </c>
      <c r="C423" s="176">
        <v>418</v>
      </c>
      <c r="D423" s="178" t="s">
        <v>2005</v>
      </c>
      <c r="E423" s="178" t="s">
        <v>1010</v>
      </c>
      <c r="F423" s="176">
        <f t="shared" si="8"/>
        <v>0</v>
      </c>
      <c r="G423" s="176">
        <f t="shared" si="8"/>
        <v>0</v>
      </c>
      <c r="H423" s="179"/>
      <c r="I423" s="180"/>
      <c r="J423" s="179"/>
      <c r="K423" s="179"/>
      <c r="L423" s="179"/>
      <c r="M423" s="179"/>
      <c r="N423" s="180"/>
      <c r="O423" s="180"/>
    </row>
    <row r="424" spans="1:15" ht="15">
      <c r="A424">
        <f>Program!$B$5</f>
      </c>
      <c r="B424">
        <f>Program!$B$4</f>
      </c>
      <c r="C424" s="176">
        <v>419</v>
      </c>
      <c r="D424" s="178" t="s">
        <v>2006</v>
      </c>
      <c r="E424" s="178" t="s">
        <v>1011</v>
      </c>
      <c r="F424" s="176">
        <f t="shared" si="8"/>
        <v>0</v>
      </c>
      <c r="G424" s="176">
        <f t="shared" si="8"/>
        <v>0</v>
      </c>
      <c r="H424" s="179"/>
      <c r="I424" s="180"/>
      <c r="J424" s="179"/>
      <c r="K424" s="179"/>
      <c r="L424" s="179"/>
      <c r="M424" s="179"/>
      <c r="N424" s="180"/>
      <c r="O424" s="180"/>
    </row>
    <row r="425" spans="1:15" ht="15">
      <c r="A425">
        <f>Program!$B$5</f>
      </c>
      <c r="B425">
        <f>Program!$B$4</f>
      </c>
      <c r="C425" s="176">
        <v>420</v>
      </c>
      <c r="D425" s="178" t="s">
        <v>2007</v>
      </c>
      <c r="E425" s="178" t="s">
        <v>1012</v>
      </c>
      <c r="F425" s="176">
        <f t="shared" si="8"/>
        <v>0</v>
      </c>
      <c r="G425" s="176">
        <f t="shared" si="8"/>
        <v>0</v>
      </c>
      <c r="H425" s="179"/>
      <c r="I425" s="180"/>
      <c r="J425" s="179"/>
      <c r="K425" s="179"/>
      <c r="L425" s="179"/>
      <c r="M425" s="179"/>
      <c r="N425" s="180"/>
      <c r="O425" s="180"/>
    </row>
    <row r="426" spans="1:15" ht="15">
      <c r="A426">
        <f>Program!$B$5</f>
      </c>
      <c r="B426">
        <f>Program!$B$4</f>
      </c>
      <c r="C426" s="176">
        <v>421</v>
      </c>
      <c r="D426" s="178" t="s">
        <v>2008</v>
      </c>
      <c r="E426" s="178" t="s">
        <v>1013</v>
      </c>
      <c r="F426" s="176">
        <f t="shared" si="8"/>
        <v>0</v>
      </c>
      <c r="G426" s="176">
        <f t="shared" si="8"/>
        <v>0</v>
      </c>
      <c r="H426" s="179"/>
      <c r="I426" s="180"/>
      <c r="J426" s="179"/>
      <c r="K426" s="179"/>
      <c r="L426" s="179"/>
      <c r="M426" s="179"/>
      <c r="N426" s="180"/>
      <c r="O426" s="180"/>
    </row>
    <row r="427" spans="1:15" ht="15">
      <c r="A427">
        <f>Program!$B$5</f>
      </c>
      <c r="B427">
        <f>Program!$B$4</f>
      </c>
      <c r="C427" s="176">
        <v>422</v>
      </c>
      <c r="D427" s="178" t="s">
        <v>2009</v>
      </c>
      <c r="E427" s="178" t="s">
        <v>1014</v>
      </c>
      <c r="F427" s="176">
        <f t="shared" si="8"/>
        <v>0</v>
      </c>
      <c r="G427" s="176">
        <f t="shared" si="8"/>
        <v>0</v>
      </c>
      <c r="H427" s="179"/>
      <c r="I427" s="180"/>
      <c r="J427" s="179"/>
      <c r="K427" s="179"/>
      <c r="L427" s="179"/>
      <c r="M427" s="179"/>
      <c r="N427" s="180"/>
      <c r="O427" s="180"/>
    </row>
    <row r="428" spans="1:15" ht="15">
      <c r="A428">
        <f>Program!$B$5</f>
      </c>
      <c r="B428">
        <f>Program!$B$4</f>
      </c>
      <c r="C428" s="176">
        <v>423</v>
      </c>
      <c r="D428" s="178" t="s">
        <v>2010</v>
      </c>
      <c r="E428" s="178" t="s">
        <v>1015</v>
      </c>
      <c r="F428" s="176">
        <f t="shared" si="8"/>
        <v>0</v>
      </c>
      <c r="G428" s="176">
        <f t="shared" si="8"/>
        <v>0</v>
      </c>
      <c r="H428" s="179"/>
      <c r="I428" s="180"/>
      <c r="J428" s="179"/>
      <c r="K428" s="179"/>
      <c r="L428" s="179"/>
      <c r="M428" s="179"/>
      <c r="N428" s="180"/>
      <c r="O428" s="180"/>
    </row>
    <row r="429" spans="1:15" ht="15">
      <c r="A429">
        <f>Program!$B$5</f>
      </c>
      <c r="B429">
        <f>Program!$B$4</f>
      </c>
      <c r="C429" s="176">
        <v>424</v>
      </c>
      <c r="D429" s="178" t="s">
        <v>2011</v>
      </c>
      <c r="E429" s="178" t="s">
        <v>1016</v>
      </c>
      <c r="F429" s="176">
        <f t="shared" si="8"/>
        <v>0</v>
      </c>
      <c r="G429" s="176">
        <f t="shared" si="8"/>
        <v>0</v>
      </c>
      <c r="H429" s="179"/>
      <c r="I429" s="180"/>
      <c r="J429" s="179"/>
      <c r="K429" s="179"/>
      <c r="L429" s="179"/>
      <c r="M429" s="179"/>
      <c r="N429" s="180"/>
      <c r="O429" s="180"/>
    </row>
    <row r="430" spans="1:15" ht="15">
      <c r="A430">
        <f>Program!$B$5</f>
      </c>
      <c r="B430">
        <f>Program!$B$4</f>
      </c>
      <c r="C430" s="176">
        <v>425</v>
      </c>
      <c r="D430" s="178" t="s">
        <v>2012</v>
      </c>
      <c r="E430" s="178" t="s">
        <v>1017</v>
      </c>
      <c r="F430" s="176">
        <f t="shared" si="8"/>
        <v>0</v>
      </c>
      <c r="G430" s="176">
        <f t="shared" si="8"/>
        <v>0</v>
      </c>
      <c r="H430" s="179"/>
      <c r="I430" s="180"/>
      <c r="J430" s="179"/>
      <c r="K430" s="179"/>
      <c r="L430" s="179"/>
      <c r="M430" s="179"/>
      <c r="N430" s="180"/>
      <c r="O430" s="180"/>
    </row>
    <row r="431" spans="1:15" ht="15">
      <c r="A431">
        <f>Program!$B$5</f>
      </c>
      <c r="B431">
        <f>Program!$B$4</f>
      </c>
      <c r="C431" s="176">
        <v>426</v>
      </c>
      <c r="D431" s="178" t="s">
        <v>2013</v>
      </c>
      <c r="E431" s="178" t="s">
        <v>1018</v>
      </c>
      <c r="F431" s="176">
        <f t="shared" si="8"/>
        <v>0</v>
      </c>
      <c r="G431" s="176">
        <f t="shared" si="8"/>
        <v>0</v>
      </c>
      <c r="H431" s="179"/>
      <c r="I431" s="180"/>
      <c r="J431" s="179"/>
      <c r="K431" s="179"/>
      <c r="L431" s="179"/>
      <c r="M431" s="179"/>
      <c r="N431" s="180"/>
      <c r="O431" s="180"/>
    </row>
    <row r="432" spans="1:15" ht="15">
      <c r="A432">
        <f>Program!$B$5</f>
      </c>
      <c r="B432">
        <f>Program!$B$4</f>
      </c>
      <c r="C432" s="176">
        <v>427</v>
      </c>
      <c r="D432" s="178" t="s">
        <v>2014</v>
      </c>
      <c r="E432" s="178" t="s">
        <v>1019</v>
      </c>
      <c r="F432" s="176">
        <f t="shared" si="8"/>
        <v>0</v>
      </c>
      <c r="G432" s="176">
        <f t="shared" si="8"/>
        <v>0</v>
      </c>
      <c r="H432" s="179"/>
      <c r="I432" s="180"/>
      <c r="J432" s="179"/>
      <c r="K432" s="179"/>
      <c r="L432" s="179"/>
      <c r="M432" s="179"/>
      <c r="N432" s="180"/>
      <c r="O432" s="180"/>
    </row>
    <row r="433" spans="1:15" ht="15">
      <c r="A433">
        <f>Program!$B$5</f>
      </c>
      <c r="B433">
        <f>Program!$B$4</f>
      </c>
      <c r="C433" s="176">
        <v>428</v>
      </c>
      <c r="D433" s="178" t="s">
        <v>2015</v>
      </c>
      <c r="E433" s="178" t="s">
        <v>1020</v>
      </c>
      <c r="F433" s="176">
        <f t="shared" si="8"/>
        <v>0</v>
      </c>
      <c r="G433" s="176">
        <f t="shared" si="8"/>
        <v>0</v>
      </c>
      <c r="H433" s="179"/>
      <c r="I433" s="180"/>
      <c r="J433" s="179"/>
      <c r="K433" s="179"/>
      <c r="L433" s="179"/>
      <c r="M433" s="179"/>
      <c r="N433" s="180"/>
      <c r="O433" s="180"/>
    </row>
    <row r="434" spans="1:15" ht="15">
      <c r="A434">
        <f>Program!$B$5</f>
      </c>
      <c r="B434">
        <f>Program!$B$4</f>
      </c>
      <c r="C434" s="176">
        <v>429</v>
      </c>
      <c r="D434" s="178" t="s">
        <v>2016</v>
      </c>
      <c r="E434" s="178" t="s">
        <v>1021</v>
      </c>
      <c r="F434" s="176">
        <f t="shared" si="8"/>
        <v>0</v>
      </c>
      <c r="G434" s="176">
        <f t="shared" si="8"/>
        <v>0</v>
      </c>
      <c r="H434" s="179"/>
      <c r="I434" s="180"/>
      <c r="J434" s="179"/>
      <c r="K434" s="179"/>
      <c r="L434" s="179"/>
      <c r="M434" s="179"/>
      <c r="N434" s="180"/>
      <c r="O434" s="180"/>
    </row>
    <row r="435" spans="1:15" ht="15">
      <c r="A435">
        <f>Program!$B$5</f>
      </c>
      <c r="B435">
        <f>Program!$B$4</f>
      </c>
      <c r="C435" s="176">
        <v>430</v>
      </c>
      <c r="D435" s="178" t="s">
        <v>2017</v>
      </c>
      <c r="E435" s="178" t="s">
        <v>1022</v>
      </c>
      <c r="F435" s="176">
        <f t="shared" si="8"/>
        <v>0</v>
      </c>
      <c r="G435" s="176">
        <f t="shared" si="8"/>
        <v>0</v>
      </c>
      <c r="H435" s="179"/>
      <c r="I435" s="180"/>
      <c r="J435" s="179"/>
      <c r="K435" s="179"/>
      <c r="L435" s="179"/>
      <c r="M435" s="179"/>
      <c r="N435" s="180"/>
      <c r="O435" s="180"/>
    </row>
    <row r="436" spans="1:15" ht="15">
      <c r="A436">
        <f>Program!$B$5</f>
      </c>
      <c r="B436">
        <f>Program!$B$4</f>
      </c>
      <c r="C436" s="176">
        <v>431</v>
      </c>
      <c r="D436" s="178" t="s">
        <v>2018</v>
      </c>
      <c r="E436" s="178" t="s">
        <v>1023</v>
      </c>
      <c r="F436" s="176">
        <f t="shared" si="8"/>
        <v>0</v>
      </c>
      <c r="G436" s="176">
        <f t="shared" si="8"/>
        <v>0</v>
      </c>
      <c r="H436" s="179"/>
      <c r="I436" s="180"/>
      <c r="J436" s="179"/>
      <c r="K436" s="179"/>
      <c r="L436" s="179"/>
      <c r="M436" s="179"/>
      <c r="N436" s="180"/>
      <c r="O436" s="180"/>
    </row>
    <row r="437" spans="1:15" ht="15">
      <c r="A437">
        <f>Program!$B$5</f>
      </c>
      <c r="B437">
        <f>Program!$B$4</f>
      </c>
      <c r="C437" s="176">
        <v>432</v>
      </c>
      <c r="D437" s="178" t="s">
        <v>2019</v>
      </c>
      <c r="E437" s="178" t="s">
        <v>1024</v>
      </c>
      <c r="F437" s="176">
        <f t="shared" si="8"/>
        <v>0</v>
      </c>
      <c r="G437" s="176">
        <f t="shared" si="8"/>
        <v>0</v>
      </c>
      <c r="H437" s="179"/>
      <c r="I437" s="180"/>
      <c r="J437" s="179"/>
      <c r="K437" s="179"/>
      <c r="L437" s="179"/>
      <c r="M437" s="179"/>
      <c r="N437" s="180"/>
      <c r="O437" s="180"/>
    </row>
    <row r="438" spans="1:15" ht="15">
      <c r="A438">
        <f>Program!$B$5</f>
      </c>
      <c r="B438">
        <f>Program!$B$4</f>
      </c>
      <c r="C438" s="176">
        <v>433</v>
      </c>
      <c r="D438" s="178" t="s">
        <v>2020</v>
      </c>
      <c r="E438" s="178" t="s">
        <v>1025</v>
      </c>
      <c r="F438" s="176">
        <f t="shared" si="8"/>
        <v>0</v>
      </c>
      <c r="G438" s="176">
        <f t="shared" si="8"/>
        <v>0</v>
      </c>
      <c r="H438" s="179"/>
      <c r="I438" s="180"/>
      <c r="J438" s="179"/>
      <c r="K438" s="179"/>
      <c r="L438" s="179"/>
      <c r="M438" s="179"/>
      <c r="N438" s="180"/>
      <c r="O438" s="180"/>
    </row>
    <row r="439" spans="1:15" ht="15">
      <c r="A439">
        <f>Program!$B$5</f>
      </c>
      <c r="B439">
        <f>Program!$B$4</f>
      </c>
      <c r="C439" s="176">
        <v>434</v>
      </c>
      <c r="D439" s="178" t="s">
        <v>2021</v>
      </c>
      <c r="E439" s="178" t="s">
        <v>1026</v>
      </c>
      <c r="F439" s="176">
        <f t="shared" si="8"/>
        <v>0</v>
      </c>
      <c r="G439" s="176">
        <f t="shared" si="8"/>
        <v>0</v>
      </c>
      <c r="H439" s="179"/>
      <c r="I439" s="180"/>
      <c r="J439" s="179"/>
      <c r="K439" s="179"/>
      <c r="L439" s="179"/>
      <c r="M439" s="179"/>
      <c r="N439" s="180"/>
      <c r="O439" s="180"/>
    </row>
    <row r="440" spans="1:15" ht="15">
      <c r="A440">
        <f>Program!$B$5</f>
      </c>
      <c r="B440">
        <f>Program!$B$4</f>
      </c>
      <c r="C440" s="176">
        <v>435</v>
      </c>
      <c r="D440" s="178" t="s">
        <v>2022</v>
      </c>
      <c r="E440" s="178" t="s">
        <v>1027</v>
      </c>
      <c r="F440" s="176">
        <f t="shared" si="8"/>
        <v>0</v>
      </c>
      <c r="G440" s="176">
        <f t="shared" si="8"/>
        <v>0</v>
      </c>
      <c r="H440" s="179"/>
      <c r="I440" s="180"/>
      <c r="J440" s="179"/>
      <c r="K440" s="179"/>
      <c r="L440" s="179"/>
      <c r="M440" s="179"/>
      <c r="N440" s="180"/>
      <c r="O440" s="180"/>
    </row>
    <row r="441" spans="1:15" ht="15">
      <c r="A441">
        <f>Program!$B$5</f>
      </c>
      <c r="B441">
        <f>Program!$B$4</f>
      </c>
      <c r="C441" s="176">
        <v>436</v>
      </c>
      <c r="D441" s="178" t="s">
        <v>2023</v>
      </c>
      <c r="E441" s="178" t="s">
        <v>1028</v>
      </c>
      <c r="F441" s="176">
        <f t="shared" si="8"/>
        <v>0</v>
      </c>
      <c r="G441" s="176">
        <f t="shared" si="8"/>
        <v>0</v>
      </c>
      <c r="H441" s="179"/>
      <c r="I441" s="180"/>
      <c r="J441" s="179"/>
      <c r="K441" s="179"/>
      <c r="L441" s="179"/>
      <c r="M441" s="179"/>
      <c r="N441" s="180"/>
      <c r="O441" s="180"/>
    </row>
    <row r="442" spans="1:15" ht="15">
      <c r="A442">
        <f>Program!$B$5</f>
      </c>
      <c r="B442">
        <f>Program!$B$4</f>
      </c>
      <c r="C442" s="176">
        <v>437</v>
      </c>
      <c r="D442" s="178" t="s">
        <v>2024</v>
      </c>
      <c r="E442" s="178" t="s">
        <v>1029</v>
      </c>
      <c r="F442" s="176">
        <f t="shared" si="8"/>
        <v>0</v>
      </c>
      <c r="G442" s="176">
        <f t="shared" si="8"/>
        <v>0</v>
      </c>
      <c r="H442" s="179"/>
      <c r="I442" s="180"/>
      <c r="J442" s="179"/>
      <c r="K442" s="179"/>
      <c r="L442" s="179"/>
      <c r="M442" s="179"/>
      <c r="N442" s="180"/>
      <c r="O442" s="180"/>
    </row>
    <row r="443" spans="1:15" ht="15">
      <c r="A443">
        <f>Program!$B$5</f>
      </c>
      <c r="B443">
        <f>Program!$B$4</f>
      </c>
      <c r="C443" s="176">
        <v>438</v>
      </c>
      <c r="D443" s="178" t="s">
        <v>2025</v>
      </c>
      <c r="E443" s="178" t="s">
        <v>1030</v>
      </c>
      <c r="F443" s="176">
        <f t="shared" si="8"/>
        <v>0</v>
      </c>
      <c r="G443" s="176">
        <f t="shared" si="8"/>
        <v>0</v>
      </c>
      <c r="H443" s="179"/>
      <c r="I443" s="180"/>
      <c r="J443" s="179"/>
      <c r="K443" s="179"/>
      <c r="L443" s="179"/>
      <c r="M443" s="179"/>
      <c r="N443" s="180"/>
      <c r="O443" s="180"/>
    </row>
    <row r="444" spans="1:15" ht="15">
      <c r="A444">
        <f>Program!$B$5</f>
      </c>
      <c r="B444">
        <f>Program!$B$4</f>
      </c>
      <c r="C444" s="176">
        <v>439</v>
      </c>
      <c r="D444" s="178" t="s">
        <v>2026</v>
      </c>
      <c r="E444" s="178" t="s">
        <v>1031</v>
      </c>
      <c r="F444" s="176">
        <f t="shared" si="8"/>
        <v>0</v>
      </c>
      <c r="G444" s="176">
        <f t="shared" si="8"/>
        <v>0</v>
      </c>
      <c r="H444" s="179"/>
      <c r="I444" s="180"/>
      <c r="J444" s="179"/>
      <c r="K444" s="179"/>
      <c r="L444" s="179"/>
      <c r="M444" s="179"/>
      <c r="N444" s="180"/>
      <c r="O444" s="180"/>
    </row>
    <row r="445" spans="1:15" ht="15">
      <c r="A445">
        <f>Program!$B$5</f>
      </c>
      <c r="B445">
        <f>Program!$B$4</f>
      </c>
      <c r="C445" s="176">
        <v>440</v>
      </c>
      <c r="D445" s="178" t="s">
        <v>2027</v>
      </c>
      <c r="E445" s="178" t="s">
        <v>1032</v>
      </c>
      <c r="F445" s="176">
        <f t="shared" si="8"/>
        <v>0</v>
      </c>
      <c r="G445" s="176">
        <f t="shared" si="8"/>
        <v>0</v>
      </c>
      <c r="H445" s="179"/>
      <c r="I445" s="180"/>
      <c r="J445" s="179"/>
      <c r="K445" s="179"/>
      <c r="L445" s="179"/>
      <c r="M445" s="179"/>
      <c r="N445" s="180"/>
      <c r="O445" s="180"/>
    </row>
    <row r="446" spans="1:15" ht="15">
      <c r="A446">
        <f>Program!$B$5</f>
      </c>
      <c r="B446">
        <f>Program!$B$4</f>
      </c>
      <c r="C446" s="176">
        <v>441</v>
      </c>
      <c r="D446" s="178" t="s">
        <v>2028</v>
      </c>
      <c r="E446" s="178" t="s">
        <v>1033</v>
      </c>
      <c r="F446" s="176">
        <f t="shared" si="8"/>
        <v>0</v>
      </c>
      <c r="G446" s="176">
        <f t="shared" si="8"/>
        <v>0</v>
      </c>
      <c r="H446" s="179"/>
      <c r="I446" s="180"/>
      <c r="J446" s="179"/>
      <c r="K446" s="179"/>
      <c r="L446" s="179"/>
      <c r="M446" s="179"/>
      <c r="N446" s="180"/>
      <c r="O446" s="180"/>
    </row>
    <row r="447" spans="1:15" ht="15">
      <c r="A447">
        <f>Program!$B$5</f>
      </c>
      <c r="B447">
        <f>Program!$B$4</f>
      </c>
      <c r="C447" s="176">
        <v>442</v>
      </c>
      <c r="D447" s="178" t="s">
        <v>2029</v>
      </c>
      <c r="E447" s="178" t="s">
        <v>1034</v>
      </c>
      <c r="F447" s="176">
        <f t="shared" si="8"/>
        <v>0</v>
      </c>
      <c r="G447" s="176">
        <f t="shared" si="8"/>
        <v>0</v>
      </c>
      <c r="H447" s="179"/>
      <c r="I447" s="180"/>
      <c r="J447" s="179"/>
      <c r="K447" s="179"/>
      <c r="L447" s="179"/>
      <c r="M447" s="179"/>
      <c r="N447" s="180"/>
      <c r="O447" s="180"/>
    </row>
    <row r="448" spans="1:15" ht="15">
      <c r="A448">
        <f>Program!$B$5</f>
      </c>
      <c r="B448">
        <f>Program!$B$4</f>
      </c>
      <c r="C448" s="176">
        <v>443</v>
      </c>
      <c r="D448" s="178" t="s">
        <v>2030</v>
      </c>
      <c r="E448" s="178" t="s">
        <v>1035</v>
      </c>
      <c r="F448" s="176">
        <f t="shared" si="8"/>
        <v>0</v>
      </c>
      <c r="G448" s="176">
        <f t="shared" si="8"/>
        <v>0</v>
      </c>
      <c r="H448" s="179"/>
      <c r="I448" s="180"/>
      <c r="J448" s="179"/>
      <c r="K448" s="179"/>
      <c r="L448" s="179"/>
      <c r="M448" s="179"/>
      <c r="N448" s="180"/>
      <c r="O448" s="180"/>
    </row>
    <row r="449" spans="1:15" ht="15">
      <c r="A449">
        <f>Program!$B$5</f>
      </c>
      <c r="B449">
        <f>Program!$B$4</f>
      </c>
      <c r="C449" s="176">
        <v>444</v>
      </c>
      <c r="D449" s="178" t="s">
        <v>2031</v>
      </c>
      <c r="E449" s="178" t="s">
        <v>1036</v>
      </c>
      <c r="F449" s="176">
        <f t="shared" si="8"/>
        <v>0</v>
      </c>
      <c r="G449" s="176">
        <f t="shared" si="8"/>
        <v>0</v>
      </c>
      <c r="H449" s="179"/>
      <c r="I449" s="180"/>
      <c r="J449" s="179"/>
      <c r="K449" s="179"/>
      <c r="L449" s="179"/>
      <c r="M449" s="179"/>
      <c r="N449" s="180"/>
      <c r="O449" s="180"/>
    </row>
    <row r="450" spans="1:15" ht="15">
      <c r="A450">
        <f>Program!$B$5</f>
      </c>
      <c r="B450">
        <f>Program!$B$4</f>
      </c>
      <c r="C450" s="176">
        <v>445</v>
      </c>
      <c r="D450" s="178" t="s">
        <v>2032</v>
      </c>
      <c r="E450" s="178" t="s">
        <v>1037</v>
      </c>
      <c r="F450" s="176">
        <f t="shared" si="8"/>
        <v>0</v>
      </c>
      <c r="G450" s="176">
        <f t="shared" si="8"/>
        <v>0</v>
      </c>
      <c r="H450" s="179"/>
      <c r="I450" s="180"/>
      <c r="J450" s="179"/>
      <c r="K450" s="179"/>
      <c r="L450" s="179"/>
      <c r="M450" s="179"/>
      <c r="N450" s="180"/>
      <c r="O450" s="180"/>
    </row>
    <row r="451" spans="1:15" ht="15">
      <c r="A451">
        <f>Program!$B$5</f>
      </c>
      <c r="B451">
        <f>Program!$B$4</f>
      </c>
      <c r="C451" s="176">
        <v>446</v>
      </c>
      <c r="D451" s="178" t="s">
        <v>2033</v>
      </c>
      <c r="E451" s="178" t="s">
        <v>1038</v>
      </c>
      <c r="F451" s="176">
        <f t="shared" si="8"/>
        <v>0</v>
      </c>
      <c r="G451" s="176">
        <f t="shared" si="8"/>
        <v>0</v>
      </c>
      <c r="H451" s="179"/>
      <c r="I451" s="180"/>
      <c r="J451" s="179"/>
      <c r="K451" s="179"/>
      <c r="L451" s="179"/>
      <c r="M451" s="179"/>
      <c r="N451" s="180"/>
      <c r="O451" s="180"/>
    </row>
    <row r="452" spans="1:15" ht="15">
      <c r="A452">
        <f>Program!$B$5</f>
      </c>
      <c r="B452">
        <f>Program!$B$4</f>
      </c>
      <c r="C452" s="176">
        <v>447</v>
      </c>
      <c r="D452" s="178" t="s">
        <v>2034</v>
      </c>
      <c r="E452" s="178" t="s">
        <v>1039</v>
      </c>
      <c r="F452" s="176">
        <f t="shared" si="8"/>
        <v>0</v>
      </c>
      <c r="G452" s="176">
        <f t="shared" si="8"/>
        <v>0</v>
      </c>
      <c r="H452" s="179"/>
      <c r="I452" s="180"/>
      <c r="J452" s="179"/>
      <c r="K452" s="179"/>
      <c r="L452" s="179"/>
      <c r="M452" s="179"/>
      <c r="N452" s="180"/>
      <c r="O452" s="180"/>
    </row>
    <row r="453" spans="1:15" ht="15">
      <c r="A453">
        <f>Program!$B$5</f>
      </c>
      <c r="B453">
        <f>Program!$B$4</f>
      </c>
      <c r="C453" s="176">
        <v>448</v>
      </c>
      <c r="D453" s="178" t="s">
        <v>2035</v>
      </c>
      <c r="E453" s="178" t="s">
        <v>1040</v>
      </c>
      <c r="F453" s="176">
        <f t="shared" si="8"/>
        <v>0</v>
      </c>
      <c r="G453" s="176">
        <f t="shared" si="8"/>
        <v>0</v>
      </c>
      <c r="H453" s="179"/>
      <c r="I453" s="180"/>
      <c r="J453" s="179"/>
      <c r="K453" s="179"/>
      <c r="L453" s="179"/>
      <c r="M453" s="179"/>
      <c r="N453" s="180"/>
      <c r="O453" s="180"/>
    </row>
    <row r="454" spans="1:15" ht="15">
      <c r="A454">
        <f>Program!$B$5</f>
      </c>
      <c r="B454">
        <f>Program!$B$4</f>
      </c>
      <c r="C454" s="176">
        <v>449</v>
      </c>
      <c r="D454" s="178" t="s">
        <v>2036</v>
      </c>
      <c r="E454" s="178" t="s">
        <v>1041</v>
      </c>
      <c r="F454" s="176">
        <f t="shared" si="8"/>
        <v>0</v>
      </c>
      <c r="G454" s="176">
        <f t="shared" si="8"/>
        <v>0</v>
      </c>
      <c r="H454" s="179"/>
      <c r="I454" s="180"/>
      <c r="J454" s="179"/>
      <c r="K454" s="179"/>
      <c r="L454" s="179"/>
      <c r="M454" s="179"/>
      <c r="N454" s="180"/>
      <c r="O454" s="180"/>
    </row>
    <row r="455" spans="1:15" ht="15">
      <c r="A455">
        <f>Program!$B$5</f>
      </c>
      <c r="B455">
        <f>Program!$B$4</f>
      </c>
      <c r="C455" s="176">
        <v>450</v>
      </c>
      <c r="D455" s="178" t="s">
        <v>2037</v>
      </c>
      <c r="E455" s="178" t="s">
        <v>1042</v>
      </c>
      <c r="F455" s="176">
        <f t="shared" si="8"/>
        <v>0</v>
      </c>
      <c r="G455" s="176">
        <f t="shared" si="8"/>
        <v>0</v>
      </c>
      <c r="H455" s="179"/>
      <c r="I455" s="180"/>
      <c r="J455" s="179"/>
      <c r="K455" s="179"/>
      <c r="L455" s="179"/>
      <c r="M455" s="179"/>
      <c r="N455" s="180"/>
      <c r="O455" s="180"/>
    </row>
    <row r="456" spans="1:15" ht="15">
      <c r="A456">
        <f>Program!$B$5</f>
      </c>
      <c r="B456">
        <f>Program!$B$4</f>
      </c>
      <c r="C456" s="176">
        <v>451</v>
      </c>
      <c r="D456" s="178" t="s">
        <v>2038</v>
      </c>
      <c r="E456" s="178" t="s">
        <v>1043</v>
      </c>
      <c r="F456" s="176">
        <f aca="true" t="shared" si="9" ref="F456:G519">+SUM(H456+J456+L456+N456)</f>
        <v>0</v>
      </c>
      <c r="G456" s="176">
        <f t="shared" si="9"/>
        <v>0</v>
      </c>
      <c r="H456" s="179"/>
      <c r="I456" s="180"/>
      <c r="J456" s="179"/>
      <c r="K456" s="179"/>
      <c r="L456" s="179"/>
      <c r="M456" s="179"/>
      <c r="N456" s="180"/>
      <c r="O456" s="180"/>
    </row>
    <row r="457" spans="1:15" ht="15">
      <c r="A457">
        <f>Program!$B$5</f>
      </c>
      <c r="B457">
        <f>Program!$B$4</f>
      </c>
      <c r="C457" s="176">
        <v>452</v>
      </c>
      <c r="D457" s="178" t="s">
        <v>2039</v>
      </c>
      <c r="E457" s="178" t="s">
        <v>1044</v>
      </c>
      <c r="F457" s="176">
        <f t="shared" si="9"/>
        <v>0</v>
      </c>
      <c r="G457" s="176">
        <f t="shared" si="9"/>
        <v>0</v>
      </c>
      <c r="H457" s="179"/>
      <c r="I457" s="180"/>
      <c r="J457" s="179"/>
      <c r="K457" s="179"/>
      <c r="L457" s="179"/>
      <c r="M457" s="179"/>
      <c r="N457" s="180"/>
      <c r="O457" s="180"/>
    </row>
    <row r="458" spans="1:15" ht="15">
      <c r="A458">
        <f>Program!$B$5</f>
      </c>
      <c r="B458">
        <f>Program!$B$4</f>
      </c>
      <c r="C458" s="176">
        <v>453</v>
      </c>
      <c r="D458" s="178" t="s">
        <v>2040</v>
      </c>
      <c r="E458" s="178" t="s">
        <v>1045</v>
      </c>
      <c r="F458" s="176">
        <f t="shared" si="9"/>
        <v>0</v>
      </c>
      <c r="G458" s="176">
        <f t="shared" si="9"/>
        <v>0</v>
      </c>
      <c r="H458" s="179"/>
      <c r="I458" s="180"/>
      <c r="J458" s="179"/>
      <c r="K458" s="179"/>
      <c r="L458" s="179"/>
      <c r="M458" s="179"/>
      <c r="N458" s="180"/>
      <c r="O458" s="180"/>
    </row>
    <row r="459" spans="1:15" ht="15">
      <c r="A459">
        <f>Program!$B$5</f>
      </c>
      <c r="B459">
        <f>Program!$B$4</f>
      </c>
      <c r="C459" s="176">
        <v>454</v>
      </c>
      <c r="D459" s="178" t="s">
        <v>2041</v>
      </c>
      <c r="E459" s="178" t="s">
        <v>1046</v>
      </c>
      <c r="F459" s="176">
        <f t="shared" si="9"/>
        <v>0</v>
      </c>
      <c r="G459" s="176">
        <f t="shared" si="9"/>
        <v>0</v>
      </c>
      <c r="H459" s="179"/>
      <c r="I459" s="180"/>
      <c r="J459" s="179"/>
      <c r="K459" s="179"/>
      <c r="L459" s="179"/>
      <c r="M459" s="179"/>
      <c r="N459" s="180"/>
      <c r="O459" s="180"/>
    </row>
    <row r="460" spans="1:15" ht="15">
      <c r="A460">
        <f>Program!$B$5</f>
      </c>
      <c r="B460">
        <f>Program!$B$4</f>
      </c>
      <c r="C460" s="176">
        <v>455</v>
      </c>
      <c r="D460" s="178" t="s">
        <v>2042</v>
      </c>
      <c r="E460" s="178" t="s">
        <v>1047</v>
      </c>
      <c r="F460" s="176">
        <f t="shared" si="9"/>
        <v>0</v>
      </c>
      <c r="G460" s="176">
        <f t="shared" si="9"/>
        <v>0</v>
      </c>
      <c r="H460" s="179"/>
      <c r="I460" s="180"/>
      <c r="J460" s="179"/>
      <c r="K460" s="179"/>
      <c r="L460" s="179"/>
      <c r="M460" s="179"/>
      <c r="N460" s="180"/>
      <c r="O460" s="180"/>
    </row>
    <row r="461" spans="1:15" ht="15">
      <c r="A461">
        <f>Program!$B$5</f>
      </c>
      <c r="B461">
        <f>Program!$B$4</f>
      </c>
      <c r="C461" s="176">
        <v>456</v>
      </c>
      <c r="D461" s="178" t="s">
        <v>2043</v>
      </c>
      <c r="E461" s="178" t="s">
        <v>1048</v>
      </c>
      <c r="F461" s="176">
        <f t="shared" si="9"/>
        <v>0</v>
      </c>
      <c r="G461" s="176">
        <f t="shared" si="9"/>
        <v>0</v>
      </c>
      <c r="H461" s="179"/>
      <c r="I461" s="180"/>
      <c r="J461" s="179"/>
      <c r="K461" s="179"/>
      <c r="L461" s="179"/>
      <c r="M461" s="179"/>
      <c r="N461" s="180"/>
      <c r="O461" s="180"/>
    </row>
    <row r="462" spans="1:15" ht="15">
      <c r="A462">
        <f>Program!$B$5</f>
      </c>
      <c r="B462">
        <f>Program!$B$4</f>
      </c>
      <c r="C462" s="176">
        <v>457</v>
      </c>
      <c r="D462" s="178" t="s">
        <v>2044</v>
      </c>
      <c r="E462" s="178" t="s">
        <v>1049</v>
      </c>
      <c r="F462" s="176">
        <f t="shared" si="9"/>
        <v>0</v>
      </c>
      <c r="G462" s="176">
        <f t="shared" si="9"/>
        <v>0</v>
      </c>
      <c r="H462" s="179"/>
      <c r="I462" s="180"/>
      <c r="J462" s="179"/>
      <c r="K462" s="179"/>
      <c r="L462" s="179"/>
      <c r="M462" s="179"/>
      <c r="N462" s="180"/>
      <c r="O462" s="180"/>
    </row>
    <row r="463" spans="1:15" ht="15">
      <c r="A463">
        <f>Program!$B$5</f>
      </c>
      <c r="B463">
        <f>Program!$B$4</f>
      </c>
      <c r="C463" s="176">
        <v>458</v>
      </c>
      <c r="D463" s="178" t="s">
        <v>2045</v>
      </c>
      <c r="E463" s="178" t="s">
        <v>1050</v>
      </c>
      <c r="F463" s="176">
        <f t="shared" si="9"/>
        <v>0</v>
      </c>
      <c r="G463" s="176">
        <f t="shared" si="9"/>
        <v>0</v>
      </c>
      <c r="H463" s="179"/>
      <c r="I463" s="180"/>
      <c r="J463" s="179"/>
      <c r="K463" s="179"/>
      <c r="L463" s="179"/>
      <c r="M463" s="179"/>
      <c r="N463" s="180"/>
      <c r="O463" s="180"/>
    </row>
    <row r="464" spans="1:15" ht="15">
      <c r="A464">
        <f>Program!$B$5</f>
      </c>
      <c r="B464">
        <f>Program!$B$4</f>
      </c>
      <c r="C464" s="176">
        <v>459</v>
      </c>
      <c r="D464" s="178" t="s">
        <v>2046</v>
      </c>
      <c r="E464" s="178" t="s">
        <v>1051</v>
      </c>
      <c r="F464" s="176">
        <f t="shared" si="9"/>
        <v>0</v>
      </c>
      <c r="G464" s="176">
        <f t="shared" si="9"/>
        <v>0</v>
      </c>
      <c r="H464" s="179"/>
      <c r="I464" s="180"/>
      <c r="J464" s="179"/>
      <c r="K464" s="179"/>
      <c r="L464" s="179"/>
      <c r="M464" s="179"/>
      <c r="N464" s="180"/>
      <c r="O464" s="180"/>
    </row>
    <row r="465" spans="1:15" ht="15">
      <c r="A465">
        <f>Program!$B$5</f>
      </c>
      <c r="B465">
        <f>Program!$B$4</f>
      </c>
      <c r="C465" s="176">
        <v>460</v>
      </c>
      <c r="D465" s="178" t="s">
        <v>2047</v>
      </c>
      <c r="E465" s="178" t="s">
        <v>1052</v>
      </c>
      <c r="F465" s="176">
        <f t="shared" si="9"/>
        <v>0</v>
      </c>
      <c r="G465" s="176">
        <f t="shared" si="9"/>
        <v>0</v>
      </c>
      <c r="H465" s="179"/>
      <c r="I465" s="180"/>
      <c r="J465" s="179"/>
      <c r="K465" s="179"/>
      <c r="L465" s="179"/>
      <c r="M465" s="179"/>
      <c r="N465" s="180"/>
      <c r="O465" s="180"/>
    </row>
    <row r="466" spans="1:15" ht="15">
      <c r="A466">
        <f>Program!$B$5</f>
      </c>
      <c r="B466">
        <f>Program!$B$4</f>
      </c>
      <c r="C466" s="176">
        <v>461</v>
      </c>
      <c r="D466" s="178" t="s">
        <v>2048</v>
      </c>
      <c r="E466" s="178" t="s">
        <v>1053</v>
      </c>
      <c r="F466" s="176">
        <f t="shared" si="9"/>
        <v>0</v>
      </c>
      <c r="G466" s="176">
        <f t="shared" si="9"/>
        <v>0</v>
      </c>
      <c r="H466" s="179"/>
      <c r="I466" s="180"/>
      <c r="J466" s="179"/>
      <c r="K466" s="179"/>
      <c r="L466" s="179"/>
      <c r="M466" s="179"/>
      <c r="N466" s="180"/>
      <c r="O466" s="180"/>
    </row>
    <row r="467" spans="1:15" ht="15">
      <c r="A467">
        <f>Program!$B$5</f>
      </c>
      <c r="B467">
        <f>Program!$B$4</f>
      </c>
      <c r="C467" s="176">
        <v>462</v>
      </c>
      <c r="D467" s="178" t="s">
        <v>2049</v>
      </c>
      <c r="E467" s="178" t="s">
        <v>1054</v>
      </c>
      <c r="F467" s="176">
        <f t="shared" si="9"/>
        <v>0</v>
      </c>
      <c r="G467" s="176">
        <f t="shared" si="9"/>
        <v>0</v>
      </c>
      <c r="H467" s="179"/>
      <c r="I467" s="180"/>
      <c r="J467" s="179"/>
      <c r="K467" s="179"/>
      <c r="L467" s="179"/>
      <c r="M467" s="179"/>
      <c r="N467" s="180"/>
      <c r="O467" s="180"/>
    </row>
    <row r="468" spans="1:15" ht="15">
      <c r="A468">
        <f>Program!$B$5</f>
      </c>
      <c r="B468">
        <f>Program!$B$4</f>
      </c>
      <c r="C468" s="176">
        <v>463</v>
      </c>
      <c r="D468" s="178" t="s">
        <v>2050</v>
      </c>
      <c r="E468" s="178" t="s">
        <v>1055</v>
      </c>
      <c r="F468" s="176">
        <f t="shared" si="9"/>
        <v>0</v>
      </c>
      <c r="G468" s="176">
        <f t="shared" si="9"/>
        <v>0</v>
      </c>
      <c r="H468" s="179"/>
      <c r="I468" s="180"/>
      <c r="J468" s="179"/>
      <c r="K468" s="179"/>
      <c r="L468" s="179"/>
      <c r="M468" s="179"/>
      <c r="N468" s="180"/>
      <c r="O468" s="180"/>
    </row>
    <row r="469" spans="1:15" ht="15">
      <c r="A469">
        <f>Program!$B$5</f>
      </c>
      <c r="B469">
        <f>Program!$B$4</f>
      </c>
      <c r="C469" s="176">
        <v>464</v>
      </c>
      <c r="D469" s="178" t="s">
        <v>2051</v>
      </c>
      <c r="E469" s="178" t="s">
        <v>1056</v>
      </c>
      <c r="F469" s="176">
        <f t="shared" si="9"/>
        <v>0</v>
      </c>
      <c r="G469" s="176">
        <f t="shared" si="9"/>
        <v>0</v>
      </c>
      <c r="H469" s="179"/>
      <c r="I469" s="180"/>
      <c r="J469" s="179"/>
      <c r="K469" s="179"/>
      <c r="L469" s="179"/>
      <c r="M469" s="179"/>
      <c r="N469" s="180"/>
      <c r="O469" s="180"/>
    </row>
    <row r="470" spans="1:15" ht="15">
      <c r="A470">
        <f>Program!$B$5</f>
      </c>
      <c r="B470">
        <f>Program!$B$4</f>
      </c>
      <c r="C470" s="176">
        <v>465</v>
      </c>
      <c r="D470" s="178" t="s">
        <v>2052</v>
      </c>
      <c r="E470" s="178" t="s">
        <v>1057</v>
      </c>
      <c r="F470" s="176">
        <f t="shared" si="9"/>
        <v>0</v>
      </c>
      <c r="G470" s="176">
        <f t="shared" si="9"/>
        <v>0</v>
      </c>
      <c r="H470" s="179"/>
      <c r="I470" s="180"/>
      <c r="J470" s="179"/>
      <c r="K470" s="179"/>
      <c r="L470" s="179"/>
      <c r="M470" s="179"/>
      <c r="N470" s="180"/>
      <c r="O470" s="180"/>
    </row>
    <row r="471" spans="1:15" ht="15">
      <c r="A471">
        <f>Program!$B$5</f>
      </c>
      <c r="B471">
        <f>Program!$B$4</f>
      </c>
      <c r="C471" s="176">
        <v>466</v>
      </c>
      <c r="D471" s="178" t="s">
        <v>2053</v>
      </c>
      <c r="E471" s="178" t="s">
        <v>1058</v>
      </c>
      <c r="F471" s="176">
        <f t="shared" si="9"/>
        <v>0</v>
      </c>
      <c r="G471" s="176">
        <f t="shared" si="9"/>
        <v>0</v>
      </c>
      <c r="H471" s="179"/>
      <c r="I471" s="180"/>
      <c r="J471" s="179"/>
      <c r="K471" s="179"/>
      <c r="L471" s="179"/>
      <c r="M471" s="179"/>
      <c r="N471" s="180"/>
      <c r="O471" s="180"/>
    </row>
    <row r="472" spans="1:15" ht="15">
      <c r="A472">
        <f>Program!$B$5</f>
      </c>
      <c r="B472">
        <f>Program!$B$4</f>
      </c>
      <c r="C472" s="176">
        <v>467</v>
      </c>
      <c r="D472" s="178" t="s">
        <v>2054</v>
      </c>
      <c r="E472" s="178" t="s">
        <v>1059</v>
      </c>
      <c r="F472" s="176">
        <f t="shared" si="9"/>
        <v>0</v>
      </c>
      <c r="G472" s="176">
        <f t="shared" si="9"/>
        <v>0</v>
      </c>
      <c r="H472" s="179"/>
      <c r="I472" s="180"/>
      <c r="J472" s="179"/>
      <c r="K472" s="179"/>
      <c r="L472" s="179"/>
      <c r="M472" s="179"/>
      <c r="N472" s="180"/>
      <c r="O472" s="180"/>
    </row>
    <row r="473" spans="1:15" ht="15">
      <c r="A473">
        <f>Program!$B$5</f>
      </c>
      <c r="B473">
        <f>Program!$B$4</f>
      </c>
      <c r="C473" s="176">
        <v>468</v>
      </c>
      <c r="D473" s="178" t="s">
        <v>2055</v>
      </c>
      <c r="E473" s="178" t="s">
        <v>1060</v>
      </c>
      <c r="F473" s="176">
        <f t="shared" si="9"/>
        <v>0</v>
      </c>
      <c r="G473" s="176">
        <f t="shared" si="9"/>
        <v>0</v>
      </c>
      <c r="H473" s="179"/>
      <c r="I473" s="180"/>
      <c r="J473" s="179"/>
      <c r="K473" s="179"/>
      <c r="L473" s="179"/>
      <c r="M473" s="179"/>
      <c r="N473" s="180"/>
      <c r="O473" s="180"/>
    </row>
    <row r="474" spans="1:15" ht="15">
      <c r="A474">
        <f>Program!$B$5</f>
      </c>
      <c r="B474">
        <f>Program!$B$4</f>
      </c>
      <c r="C474" s="176">
        <v>469</v>
      </c>
      <c r="D474" s="178" t="s">
        <v>2056</v>
      </c>
      <c r="E474" s="178" t="s">
        <v>1061</v>
      </c>
      <c r="F474" s="176">
        <f t="shared" si="9"/>
        <v>0</v>
      </c>
      <c r="G474" s="176">
        <f t="shared" si="9"/>
        <v>0</v>
      </c>
      <c r="H474" s="179"/>
      <c r="I474" s="180"/>
      <c r="J474" s="179"/>
      <c r="K474" s="179"/>
      <c r="L474" s="179"/>
      <c r="M474" s="179"/>
      <c r="N474" s="180"/>
      <c r="O474" s="180"/>
    </row>
    <row r="475" spans="1:15" ht="15">
      <c r="A475">
        <f>Program!$B$5</f>
      </c>
      <c r="B475">
        <f>Program!$B$4</f>
      </c>
      <c r="C475" s="176">
        <v>470</v>
      </c>
      <c r="D475" s="178" t="s">
        <v>2057</v>
      </c>
      <c r="E475" s="178" t="s">
        <v>1062</v>
      </c>
      <c r="F475" s="176">
        <f t="shared" si="9"/>
        <v>0</v>
      </c>
      <c r="G475" s="176">
        <f t="shared" si="9"/>
        <v>0</v>
      </c>
      <c r="H475" s="179"/>
      <c r="I475" s="180"/>
      <c r="J475" s="179"/>
      <c r="K475" s="179"/>
      <c r="L475" s="179"/>
      <c r="M475" s="179"/>
      <c r="N475" s="180"/>
      <c r="O475" s="180"/>
    </row>
    <row r="476" spans="1:15" ht="15">
      <c r="A476">
        <f>Program!$B$5</f>
      </c>
      <c r="B476">
        <f>Program!$B$4</f>
      </c>
      <c r="C476" s="176">
        <v>471</v>
      </c>
      <c r="D476" s="178" t="s">
        <v>2058</v>
      </c>
      <c r="E476" s="178" t="s">
        <v>1063</v>
      </c>
      <c r="F476" s="176">
        <f t="shared" si="9"/>
        <v>0</v>
      </c>
      <c r="G476" s="176">
        <f t="shared" si="9"/>
        <v>0</v>
      </c>
      <c r="H476" s="179"/>
      <c r="I476" s="180"/>
      <c r="J476" s="179"/>
      <c r="K476" s="179"/>
      <c r="L476" s="179"/>
      <c r="M476" s="179"/>
      <c r="N476" s="180"/>
      <c r="O476" s="180"/>
    </row>
    <row r="477" spans="1:15" ht="15">
      <c r="A477">
        <f>Program!$B$5</f>
      </c>
      <c r="B477">
        <f>Program!$B$4</f>
      </c>
      <c r="C477" s="176">
        <v>472</v>
      </c>
      <c r="D477" s="178" t="s">
        <v>2059</v>
      </c>
      <c r="E477" s="178" t="s">
        <v>1064</v>
      </c>
      <c r="F477" s="176">
        <f t="shared" si="9"/>
        <v>0</v>
      </c>
      <c r="G477" s="176">
        <f t="shared" si="9"/>
        <v>0</v>
      </c>
      <c r="H477" s="179"/>
      <c r="I477" s="180"/>
      <c r="J477" s="179"/>
      <c r="K477" s="179"/>
      <c r="L477" s="179"/>
      <c r="M477" s="179"/>
      <c r="N477" s="180"/>
      <c r="O477" s="180"/>
    </row>
    <row r="478" spans="1:15" ht="15">
      <c r="A478">
        <f>Program!$B$5</f>
      </c>
      <c r="B478">
        <f>Program!$B$4</f>
      </c>
      <c r="C478" s="176">
        <v>473</v>
      </c>
      <c r="D478" s="178" t="s">
        <v>2060</v>
      </c>
      <c r="E478" s="178" t="s">
        <v>1065</v>
      </c>
      <c r="F478" s="176">
        <f t="shared" si="9"/>
        <v>0</v>
      </c>
      <c r="G478" s="176">
        <f t="shared" si="9"/>
        <v>0</v>
      </c>
      <c r="H478" s="179"/>
      <c r="I478" s="180"/>
      <c r="J478" s="179"/>
      <c r="K478" s="179"/>
      <c r="L478" s="179"/>
      <c r="M478" s="179"/>
      <c r="N478" s="180"/>
      <c r="O478" s="180"/>
    </row>
    <row r="479" spans="1:15" ht="15">
      <c r="A479">
        <f>Program!$B$5</f>
      </c>
      <c r="B479">
        <f>Program!$B$4</f>
      </c>
      <c r="C479" s="176">
        <v>474</v>
      </c>
      <c r="D479" s="178" t="s">
        <v>2061</v>
      </c>
      <c r="E479" s="178" t="s">
        <v>1066</v>
      </c>
      <c r="F479" s="176">
        <f t="shared" si="9"/>
        <v>0</v>
      </c>
      <c r="G479" s="176">
        <f t="shared" si="9"/>
        <v>0</v>
      </c>
      <c r="H479" s="179"/>
      <c r="I479" s="180"/>
      <c r="J479" s="179"/>
      <c r="K479" s="179"/>
      <c r="L479" s="179"/>
      <c r="M479" s="179"/>
      <c r="N479" s="180"/>
      <c r="O479" s="180"/>
    </row>
    <row r="480" spans="1:15" ht="15">
      <c r="A480">
        <f>Program!$B$5</f>
      </c>
      <c r="B480">
        <f>Program!$B$4</f>
      </c>
      <c r="C480" s="176">
        <v>475</v>
      </c>
      <c r="D480" s="178" t="s">
        <v>2062</v>
      </c>
      <c r="E480" s="178" t="s">
        <v>1067</v>
      </c>
      <c r="F480" s="176">
        <f t="shared" si="9"/>
        <v>0</v>
      </c>
      <c r="G480" s="176">
        <f t="shared" si="9"/>
        <v>0</v>
      </c>
      <c r="H480" s="179"/>
      <c r="I480" s="180"/>
      <c r="J480" s="179"/>
      <c r="K480" s="179"/>
      <c r="L480" s="179"/>
      <c r="M480" s="179"/>
      <c r="N480" s="180"/>
      <c r="O480" s="180"/>
    </row>
    <row r="481" spans="1:15" ht="15">
      <c r="A481">
        <f>Program!$B$5</f>
      </c>
      <c r="B481">
        <f>Program!$B$4</f>
      </c>
      <c r="C481" s="176">
        <v>476</v>
      </c>
      <c r="D481" s="178" t="s">
        <v>2063</v>
      </c>
      <c r="E481" s="178" t="s">
        <v>1068</v>
      </c>
      <c r="F481" s="176">
        <f t="shared" si="9"/>
        <v>0</v>
      </c>
      <c r="G481" s="176">
        <f t="shared" si="9"/>
        <v>0</v>
      </c>
      <c r="H481" s="179"/>
      <c r="I481" s="180"/>
      <c r="J481" s="179"/>
      <c r="K481" s="179"/>
      <c r="L481" s="179"/>
      <c r="M481" s="179"/>
      <c r="N481" s="180"/>
      <c r="O481" s="180"/>
    </row>
    <row r="482" spans="1:15" ht="15">
      <c r="A482">
        <f>Program!$B$5</f>
      </c>
      <c r="B482">
        <f>Program!$B$4</f>
      </c>
      <c r="C482" s="176">
        <v>477</v>
      </c>
      <c r="D482" s="178" t="s">
        <v>2064</v>
      </c>
      <c r="E482" s="178" t="s">
        <v>1069</v>
      </c>
      <c r="F482" s="176">
        <f t="shared" si="9"/>
        <v>0</v>
      </c>
      <c r="G482" s="176">
        <f t="shared" si="9"/>
        <v>0</v>
      </c>
      <c r="H482" s="179"/>
      <c r="I482" s="180"/>
      <c r="J482" s="179"/>
      <c r="K482" s="179"/>
      <c r="L482" s="179"/>
      <c r="M482" s="179"/>
      <c r="N482" s="180"/>
      <c r="O482" s="180"/>
    </row>
    <row r="483" spans="1:15" ht="15">
      <c r="A483">
        <f>Program!$B$5</f>
      </c>
      <c r="B483">
        <f>Program!$B$4</f>
      </c>
      <c r="C483" s="176">
        <v>478</v>
      </c>
      <c r="D483" s="178" t="s">
        <v>2065</v>
      </c>
      <c r="E483" s="178" t="s">
        <v>1070</v>
      </c>
      <c r="F483" s="176">
        <f t="shared" si="9"/>
        <v>0</v>
      </c>
      <c r="G483" s="176">
        <f t="shared" si="9"/>
        <v>0</v>
      </c>
      <c r="H483" s="179"/>
      <c r="I483" s="180"/>
      <c r="J483" s="179"/>
      <c r="K483" s="179"/>
      <c r="L483" s="179"/>
      <c r="M483" s="179"/>
      <c r="N483" s="180"/>
      <c r="O483" s="180"/>
    </row>
    <row r="484" spans="1:15" ht="15">
      <c r="A484">
        <f>Program!$B$5</f>
      </c>
      <c r="B484">
        <f>Program!$B$4</f>
      </c>
      <c r="C484" s="176">
        <v>479</v>
      </c>
      <c r="D484" s="178" t="s">
        <v>2066</v>
      </c>
      <c r="E484" s="178" t="s">
        <v>1071</v>
      </c>
      <c r="F484" s="176">
        <f t="shared" si="9"/>
        <v>0</v>
      </c>
      <c r="G484" s="176">
        <f t="shared" si="9"/>
        <v>0</v>
      </c>
      <c r="H484" s="179"/>
      <c r="I484" s="180"/>
      <c r="J484" s="179"/>
      <c r="K484" s="179"/>
      <c r="L484" s="179"/>
      <c r="M484" s="179"/>
      <c r="N484" s="180"/>
      <c r="O484" s="180"/>
    </row>
    <row r="485" spans="1:15" ht="15">
      <c r="A485">
        <f>Program!$B$5</f>
      </c>
      <c r="B485">
        <f>Program!$B$4</f>
      </c>
      <c r="C485" s="176">
        <v>480</v>
      </c>
      <c r="D485" s="178" t="s">
        <v>2067</v>
      </c>
      <c r="E485" s="178" t="s">
        <v>1072</v>
      </c>
      <c r="F485" s="176">
        <f t="shared" si="9"/>
        <v>0</v>
      </c>
      <c r="G485" s="176">
        <f t="shared" si="9"/>
        <v>0</v>
      </c>
      <c r="H485" s="179"/>
      <c r="I485" s="180"/>
      <c r="J485" s="179"/>
      <c r="K485" s="179"/>
      <c r="L485" s="179"/>
      <c r="M485" s="179"/>
      <c r="N485" s="180"/>
      <c r="O485" s="180"/>
    </row>
    <row r="486" spans="1:15" ht="15">
      <c r="A486">
        <f>Program!$B$5</f>
      </c>
      <c r="B486">
        <f>Program!$B$4</f>
      </c>
      <c r="C486" s="176">
        <v>481</v>
      </c>
      <c r="D486" s="178" t="s">
        <v>2068</v>
      </c>
      <c r="E486" s="178" t="s">
        <v>1073</v>
      </c>
      <c r="F486" s="176">
        <f t="shared" si="9"/>
        <v>0</v>
      </c>
      <c r="G486" s="176">
        <f t="shared" si="9"/>
        <v>0</v>
      </c>
      <c r="H486" s="179"/>
      <c r="I486" s="180"/>
      <c r="J486" s="179"/>
      <c r="K486" s="179"/>
      <c r="L486" s="179"/>
      <c r="M486" s="179"/>
      <c r="N486" s="180"/>
      <c r="O486" s="180"/>
    </row>
    <row r="487" spans="1:15" ht="15">
      <c r="A487">
        <f>Program!$B$5</f>
      </c>
      <c r="B487">
        <f>Program!$B$4</f>
      </c>
      <c r="C487" s="176">
        <v>482</v>
      </c>
      <c r="D487" s="178" t="s">
        <v>2069</v>
      </c>
      <c r="E487" s="178" t="s">
        <v>1074</v>
      </c>
      <c r="F487" s="176">
        <f t="shared" si="9"/>
        <v>0</v>
      </c>
      <c r="G487" s="176">
        <f t="shared" si="9"/>
        <v>0</v>
      </c>
      <c r="H487" s="179"/>
      <c r="I487" s="180"/>
      <c r="J487" s="179"/>
      <c r="K487" s="179"/>
      <c r="L487" s="179"/>
      <c r="M487" s="179"/>
      <c r="N487" s="180"/>
      <c r="O487" s="180"/>
    </row>
    <row r="488" spans="1:15" ht="15">
      <c r="A488">
        <f>Program!$B$5</f>
      </c>
      <c r="B488">
        <f>Program!$B$4</f>
      </c>
      <c r="C488" s="176">
        <v>483</v>
      </c>
      <c r="D488" s="178" t="s">
        <v>2070</v>
      </c>
      <c r="E488" s="178" t="s">
        <v>1075</v>
      </c>
      <c r="F488" s="176">
        <f t="shared" si="9"/>
        <v>0</v>
      </c>
      <c r="G488" s="176">
        <f t="shared" si="9"/>
        <v>0</v>
      </c>
      <c r="H488" s="179"/>
      <c r="I488" s="180"/>
      <c r="J488" s="179"/>
      <c r="K488" s="179"/>
      <c r="L488" s="179"/>
      <c r="M488" s="179"/>
      <c r="N488" s="180"/>
      <c r="O488" s="180"/>
    </row>
    <row r="489" spans="1:15" ht="15">
      <c r="A489">
        <f>Program!$B$5</f>
      </c>
      <c r="B489">
        <f>Program!$B$4</f>
      </c>
      <c r="C489" s="176">
        <v>484</v>
      </c>
      <c r="D489" s="178" t="s">
        <v>2071</v>
      </c>
      <c r="E489" s="178" t="s">
        <v>1076</v>
      </c>
      <c r="F489" s="176">
        <f t="shared" si="9"/>
        <v>0</v>
      </c>
      <c r="G489" s="176">
        <f t="shared" si="9"/>
        <v>0</v>
      </c>
      <c r="H489" s="179"/>
      <c r="I489" s="180"/>
      <c r="J489" s="179"/>
      <c r="K489" s="179"/>
      <c r="L489" s="179"/>
      <c r="M489" s="179"/>
      <c r="N489" s="180"/>
      <c r="O489" s="180"/>
    </row>
    <row r="490" spans="1:15" ht="15">
      <c r="A490">
        <f>Program!$B$5</f>
      </c>
      <c r="B490">
        <f>Program!$B$4</f>
      </c>
      <c r="C490" s="176">
        <v>485</v>
      </c>
      <c r="D490" s="178" t="s">
        <v>2072</v>
      </c>
      <c r="E490" s="178" t="s">
        <v>1077</v>
      </c>
      <c r="F490" s="176">
        <f t="shared" si="9"/>
        <v>0</v>
      </c>
      <c r="G490" s="176">
        <f t="shared" si="9"/>
        <v>0</v>
      </c>
      <c r="H490" s="179"/>
      <c r="I490" s="180"/>
      <c r="J490" s="179"/>
      <c r="K490" s="179"/>
      <c r="L490" s="179"/>
      <c r="M490" s="179"/>
      <c r="N490" s="180"/>
      <c r="O490" s="180"/>
    </row>
    <row r="491" spans="1:15" ht="15">
      <c r="A491">
        <f>Program!$B$5</f>
      </c>
      <c r="B491">
        <f>Program!$B$4</f>
      </c>
      <c r="C491" s="176">
        <v>486</v>
      </c>
      <c r="D491" s="178" t="s">
        <v>2073</v>
      </c>
      <c r="E491" s="178" t="s">
        <v>1078</v>
      </c>
      <c r="F491" s="176">
        <f t="shared" si="9"/>
        <v>0</v>
      </c>
      <c r="G491" s="176">
        <f t="shared" si="9"/>
        <v>0</v>
      </c>
      <c r="H491" s="179"/>
      <c r="I491" s="180"/>
      <c r="J491" s="179"/>
      <c r="K491" s="179"/>
      <c r="L491" s="179"/>
      <c r="M491" s="179"/>
      <c r="N491" s="180"/>
      <c r="O491" s="180"/>
    </row>
    <row r="492" spans="1:15" ht="15">
      <c r="A492">
        <f>Program!$B$5</f>
      </c>
      <c r="B492">
        <f>Program!$B$4</f>
      </c>
      <c r="C492" s="176">
        <v>487</v>
      </c>
      <c r="D492" s="178" t="s">
        <v>2074</v>
      </c>
      <c r="E492" s="178" t="s">
        <v>1079</v>
      </c>
      <c r="F492" s="176">
        <f t="shared" si="9"/>
        <v>0</v>
      </c>
      <c r="G492" s="176">
        <f t="shared" si="9"/>
        <v>0</v>
      </c>
      <c r="H492" s="179"/>
      <c r="I492" s="180"/>
      <c r="J492" s="179"/>
      <c r="K492" s="179"/>
      <c r="L492" s="179"/>
      <c r="M492" s="179"/>
      <c r="N492" s="180"/>
      <c r="O492" s="180"/>
    </row>
    <row r="493" spans="1:15" ht="15">
      <c r="A493">
        <f>Program!$B$5</f>
      </c>
      <c r="B493">
        <f>Program!$B$4</f>
      </c>
      <c r="C493" s="176">
        <v>488</v>
      </c>
      <c r="D493" s="178" t="s">
        <v>2075</v>
      </c>
      <c r="E493" s="178" t="s">
        <v>1080</v>
      </c>
      <c r="F493" s="176">
        <f t="shared" si="9"/>
        <v>0</v>
      </c>
      <c r="G493" s="176">
        <f t="shared" si="9"/>
        <v>0</v>
      </c>
      <c r="H493" s="179"/>
      <c r="I493" s="180"/>
      <c r="J493" s="179"/>
      <c r="K493" s="179"/>
      <c r="L493" s="179"/>
      <c r="M493" s="179"/>
      <c r="N493" s="180"/>
      <c r="O493" s="180"/>
    </row>
    <row r="494" spans="1:15" ht="15">
      <c r="A494">
        <f>Program!$B$5</f>
      </c>
      <c r="B494">
        <f>Program!$B$4</f>
      </c>
      <c r="C494" s="176">
        <v>489</v>
      </c>
      <c r="D494" s="178" t="s">
        <v>2076</v>
      </c>
      <c r="E494" s="178" t="s">
        <v>1081</v>
      </c>
      <c r="F494" s="176">
        <f t="shared" si="9"/>
        <v>0</v>
      </c>
      <c r="G494" s="176">
        <f t="shared" si="9"/>
        <v>0</v>
      </c>
      <c r="H494" s="179"/>
      <c r="I494" s="180"/>
      <c r="J494" s="179"/>
      <c r="K494" s="179"/>
      <c r="L494" s="179"/>
      <c r="M494" s="179"/>
      <c r="N494" s="180"/>
      <c r="O494" s="180"/>
    </row>
    <row r="495" spans="1:15" ht="15">
      <c r="A495">
        <f>Program!$B$5</f>
      </c>
      <c r="B495">
        <f>Program!$B$4</f>
      </c>
      <c r="C495" s="176">
        <v>490</v>
      </c>
      <c r="D495" s="178" t="s">
        <v>2077</v>
      </c>
      <c r="E495" s="178" t="s">
        <v>1082</v>
      </c>
      <c r="F495" s="176">
        <f t="shared" si="9"/>
        <v>0</v>
      </c>
      <c r="G495" s="176">
        <f t="shared" si="9"/>
        <v>0</v>
      </c>
      <c r="H495" s="179"/>
      <c r="I495" s="180"/>
      <c r="J495" s="179"/>
      <c r="K495" s="179"/>
      <c r="L495" s="179"/>
      <c r="M495" s="179"/>
      <c r="N495" s="180"/>
      <c r="O495" s="180"/>
    </row>
    <row r="496" spans="1:15" ht="15">
      <c r="A496">
        <f>Program!$B$5</f>
      </c>
      <c r="B496">
        <f>Program!$B$4</f>
      </c>
      <c r="C496" s="176">
        <v>491</v>
      </c>
      <c r="D496" s="178" t="s">
        <v>2078</v>
      </c>
      <c r="E496" s="178" t="s">
        <v>1083</v>
      </c>
      <c r="F496" s="176">
        <f t="shared" si="9"/>
        <v>0</v>
      </c>
      <c r="G496" s="176">
        <f t="shared" si="9"/>
        <v>0</v>
      </c>
      <c r="H496" s="179"/>
      <c r="I496" s="180"/>
      <c r="J496" s="179"/>
      <c r="K496" s="179"/>
      <c r="L496" s="179"/>
      <c r="M496" s="179"/>
      <c r="N496" s="180"/>
      <c r="O496" s="180"/>
    </row>
    <row r="497" spans="1:15" ht="15">
      <c r="A497">
        <f>Program!$B$5</f>
      </c>
      <c r="B497">
        <f>Program!$B$4</f>
      </c>
      <c r="C497" s="176">
        <v>492</v>
      </c>
      <c r="D497" s="178" t="s">
        <v>2079</v>
      </c>
      <c r="E497" s="178" t="s">
        <v>1084</v>
      </c>
      <c r="F497" s="176">
        <f t="shared" si="9"/>
        <v>0</v>
      </c>
      <c r="G497" s="176">
        <f t="shared" si="9"/>
        <v>0</v>
      </c>
      <c r="H497" s="179"/>
      <c r="I497" s="180"/>
      <c r="J497" s="179"/>
      <c r="K497" s="179"/>
      <c r="L497" s="179"/>
      <c r="M497" s="179"/>
      <c r="N497" s="180"/>
      <c r="O497" s="180"/>
    </row>
    <row r="498" spans="1:15" ht="15">
      <c r="A498">
        <f>Program!$B$5</f>
      </c>
      <c r="B498">
        <f>Program!$B$4</f>
      </c>
      <c r="C498" s="176">
        <v>493</v>
      </c>
      <c r="D498" s="178" t="s">
        <v>2080</v>
      </c>
      <c r="E498" s="178" t="s">
        <v>1085</v>
      </c>
      <c r="F498" s="176">
        <f t="shared" si="9"/>
        <v>0</v>
      </c>
      <c r="G498" s="176">
        <f t="shared" si="9"/>
        <v>0</v>
      </c>
      <c r="H498" s="179"/>
      <c r="I498" s="180"/>
      <c r="J498" s="179"/>
      <c r="K498" s="179"/>
      <c r="L498" s="179"/>
      <c r="M498" s="179"/>
      <c r="N498" s="180"/>
      <c r="O498" s="180"/>
    </row>
    <row r="499" spans="1:15" ht="15">
      <c r="A499">
        <f>Program!$B$5</f>
      </c>
      <c r="B499">
        <f>Program!$B$4</f>
      </c>
      <c r="C499" s="176">
        <v>494</v>
      </c>
      <c r="D499" s="178" t="s">
        <v>2081</v>
      </c>
      <c r="E499" s="178" t="s">
        <v>1086</v>
      </c>
      <c r="F499" s="176">
        <f t="shared" si="9"/>
        <v>0</v>
      </c>
      <c r="G499" s="176">
        <f t="shared" si="9"/>
        <v>0</v>
      </c>
      <c r="H499" s="179"/>
      <c r="I499" s="180"/>
      <c r="J499" s="179"/>
      <c r="K499" s="179"/>
      <c r="L499" s="179"/>
      <c r="M499" s="179"/>
      <c r="N499" s="180"/>
      <c r="O499" s="180"/>
    </row>
    <row r="500" spans="1:15" ht="15">
      <c r="A500">
        <f>Program!$B$5</f>
      </c>
      <c r="B500">
        <f>Program!$B$4</f>
      </c>
      <c r="C500" s="176">
        <v>495</v>
      </c>
      <c r="D500" s="178" t="s">
        <v>2082</v>
      </c>
      <c r="E500" s="178" t="s">
        <v>1087</v>
      </c>
      <c r="F500" s="176">
        <f t="shared" si="9"/>
        <v>0</v>
      </c>
      <c r="G500" s="176">
        <f t="shared" si="9"/>
        <v>0</v>
      </c>
      <c r="H500" s="179"/>
      <c r="I500" s="180"/>
      <c r="J500" s="179"/>
      <c r="K500" s="179"/>
      <c r="L500" s="179"/>
      <c r="M500" s="179"/>
      <c r="N500" s="180"/>
      <c r="O500" s="180"/>
    </row>
    <row r="501" spans="1:15" ht="15">
      <c r="A501">
        <f>Program!$B$5</f>
      </c>
      <c r="B501">
        <f>Program!$B$4</f>
      </c>
      <c r="C501" s="176">
        <v>496</v>
      </c>
      <c r="D501" s="178" t="s">
        <v>2083</v>
      </c>
      <c r="E501" s="178" t="s">
        <v>1088</v>
      </c>
      <c r="F501" s="176">
        <f t="shared" si="9"/>
        <v>0</v>
      </c>
      <c r="G501" s="176">
        <f t="shared" si="9"/>
        <v>0</v>
      </c>
      <c r="H501" s="179"/>
      <c r="I501" s="180"/>
      <c r="J501" s="179"/>
      <c r="K501" s="179"/>
      <c r="L501" s="179"/>
      <c r="M501" s="179"/>
      <c r="N501" s="180"/>
      <c r="O501" s="180"/>
    </row>
    <row r="502" spans="1:15" ht="15">
      <c r="A502">
        <f>Program!$B$5</f>
      </c>
      <c r="B502">
        <f>Program!$B$4</f>
      </c>
      <c r="C502" s="176">
        <v>497</v>
      </c>
      <c r="D502" s="178" t="s">
        <v>2084</v>
      </c>
      <c r="E502" s="178" t="s">
        <v>1089</v>
      </c>
      <c r="F502" s="176">
        <f t="shared" si="9"/>
        <v>0</v>
      </c>
      <c r="G502" s="176">
        <f t="shared" si="9"/>
        <v>0</v>
      </c>
      <c r="H502" s="179"/>
      <c r="I502" s="180"/>
      <c r="J502" s="179"/>
      <c r="K502" s="179"/>
      <c r="L502" s="179"/>
      <c r="M502" s="179"/>
      <c r="N502" s="180"/>
      <c r="O502" s="180"/>
    </row>
    <row r="503" spans="1:15" ht="15">
      <c r="A503">
        <f>Program!$B$5</f>
      </c>
      <c r="B503">
        <f>Program!$B$4</f>
      </c>
      <c r="C503" s="176">
        <v>498</v>
      </c>
      <c r="D503" s="178" t="s">
        <v>2085</v>
      </c>
      <c r="E503" s="178" t="s">
        <v>1090</v>
      </c>
      <c r="F503" s="176">
        <f t="shared" si="9"/>
        <v>0</v>
      </c>
      <c r="G503" s="176">
        <f t="shared" si="9"/>
        <v>0</v>
      </c>
      <c r="H503" s="179"/>
      <c r="I503" s="180"/>
      <c r="J503" s="179"/>
      <c r="K503" s="179"/>
      <c r="L503" s="179"/>
      <c r="M503" s="179"/>
      <c r="N503" s="180"/>
      <c r="O503" s="180"/>
    </row>
    <row r="504" spans="1:15" ht="15">
      <c r="A504">
        <f>Program!$B$5</f>
      </c>
      <c r="B504">
        <f>Program!$B$4</f>
      </c>
      <c r="C504" s="176">
        <v>499</v>
      </c>
      <c r="D504" s="178" t="s">
        <v>2086</v>
      </c>
      <c r="E504" s="178" t="s">
        <v>1091</v>
      </c>
      <c r="F504" s="176">
        <f t="shared" si="9"/>
        <v>0</v>
      </c>
      <c r="G504" s="176">
        <f t="shared" si="9"/>
        <v>0</v>
      </c>
      <c r="H504" s="179"/>
      <c r="I504" s="180"/>
      <c r="J504" s="179"/>
      <c r="K504" s="179"/>
      <c r="L504" s="179"/>
      <c r="M504" s="179"/>
      <c r="N504" s="180"/>
      <c r="O504" s="180"/>
    </row>
    <row r="505" spans="1:15" ht="15">
      <c r="A505">
        <f>Program!$B$5</f>
      </c>
      <c r="B505">
        <f>Program!$B$4</f>
      </c>
      <c r="C505" s="176">
        <v>500</v>
      </c>
      <c r="D505" s="178" t="s">
        <v>2087</v>
      </c>
      <c r="E505" s="178" t="s">
        <v>1092</v>
      </c>
      <c r="F505" s="176">
        <f t="shared" si="9"/>
        <v>0</v>
      </c>
      <c r="G505" s="176">
        <f t="shared" si="9"/>
        <v>0</v>
      </c>
      <c r="H505" s="179"/>
      <c r="I505" s="180"/>
      <c r="J505" s="179"/>
      <c r="K505" s="179"/>
      <c r="L505" s="179"/>
      <c r="M505" s="179"/>
      <c r="N505" s="180"/>
      <c r="O505" s="180"/>
    </row>
    <row r="506" spans="1:15" ht="15">
      <c r="A506">
        <f>Program!$B$5</f>
      </c>
      <c r="B506">
        <f>Program!$B$4</f>
      </c>
      <c r="C506" s="176">
        <v>501</v>
      </c>
      <c r="D506" s="178" t="s">
        <v>2088</v>
      </c>
      <c r="E506" s="178" t="s">
        <v>1093</v>
      </c>
      <c r="F506" s="176">
        <f t="shared" si="9"/>
        <v>0</v>
      </c>
      <c r="G506" s="176">
        <f t="shared" si="9"/>
        <v>0</v>
      </c>
      <c r="H506" s="179"/>
      <c r="I506" s="180"/>
      <c r="J506" s="179"/>
      <c r="K506" s="179"/>
      <c r="L506" s="179"/>
      <c r="M506" s="179"/>
      <c r="N506" s="180"/>
      <c r="O506" s="180"/>
    </row>
    <row r="507" spans="1:15" ht="15">
      <c r="A507">
        <f>Program!$B$5</f>
      </c>
      <c r="B507">
        <f>Program!$B$4</f>
      </c>
      <c r="C507" s="176">
        <v>502</v>
      </c>
      <c r="D507" s="178" t="s">
        <v>2089</v>
      </c>
      <c r="E507" s="178" t="s">
        <v>1094</v>
      </c>
      <c r="F507" s="176">
        <f t="shared" si="9"/>
        <v>0</v>
      </c>
      <c r="G507" s="176">
        <f t="shared" si="9"/>
        <v>0</v>
      </c>
      <c r="H507" s="179"/>
      <c r="I507" s="180"/>
      <c r="J507" s="179"/>
      <c r="K507" s="179"/>
      <c r="L507" s="179"/>
      <c r="M507" s="179"/>
      <c r="N507" s="180"/>
      <c r="O507" s="180"/>
    </row>
    <row r="508" spans="1:15" ht="15">
      <c r="A508">
        <f>Program!$B$5</f>
      </c>
      <c r="B508">
        <f>Program!$B$4</f>
      </c>
      <c r="C508" s="176">
        <v>503</v>
      </c>
      <c r="D508" s="178" t="s">
        <v>2090</v>
      </c>
      <c r="E508" s="178" t="s">
        <v>1095</v>
      </c>
      <c r="F508" s="176">
        <f t="shared" si="9"/>
        <v>0</v>
      </c>
      <c r="G508" s="176">
        <f t="shared" si="9"/>
        <v>0</v>
      </c>
      <c r="H508" s="179"/>
      <c r="I508" s="180"/>
      <c r="J508" s="179"/>
      <c r="K508" s="179"/>
      <c r="L508" s="179"/>
      <c r="M508" s="179"/>
      <c r="N508" s="180"/>
      <c r="O508" s="180"/>
    </row>
    <row r="509" spans="1:15" ht="15">
      <c r="A509">
        <f>Program!$B$5</f>
      </c>
      <c r="B509">
        <f>Program!$B$4</f>
      </c>
      <c r="C509" s="176">
        <v>504</v>
      </c>
      <c r="D509" s="178" t="s">
        <v>2091</v>
      </c>
      <c r="E509" s="178" t="s">
        <v>1096</v>
      </c>
      <c r="F509" s="176">
        <f t="shared" si="9"/>
        <v>0</v>
      </c>
      <c r="G509" s="176">
        <f t="shared" si="9"/>
        <v>0</v>
      </c>
      <c r="H509" s="179"/>
      <c r="I509" s="180"/>
      <c r="J509" s="179"/>
      <c r="K509" s="179"/>
      <c r="L509" s="179"/>
      <c r="M509" s="179"/>
      <c r="N509" s="180"/>
      <c r="O509" s="180"/>
    </row>
    <row r="510" spans="1:15" ht="15">
      <c r="A510">
        <f>Program!$B$5</f>
      </c>
      <c r="B510">
        <f>Program!$B$4</f>
      </c>
      <c r="C510" s="176">
        <v>505</v>
      </c>
      <c r="D510" s="178" t="s">
        <v>2092</v>
      </c>
      <c r="E510" s="178" t="s">
        <v>1097</v>
      </c>
      <c r="F510" s="176">
        <f t="shared" si="9"/>
        <v>0</v>
      </c>
      <c r="G510" s="176">
        <f t="shared" si="9"/>
        <v>0</v>
      </c>
      <c r="H510" s="179"/>
      <c r="I510" s="180"/>
      <c r="J510" s="179"/>
      <c r="K510" s="179"/>
      <c r="L510" s="179"/>
      <c r="M510" s="179"/>
      <c r="N510" s="180"/>
      <c r="O510" s="180"/>
    </row>
    <row r="511" spans="1:15" ht="15">
      <c r="A511">
        <f>Program!$B$5</f>
      </c>
      <c r="B511">
        <f>Program!$B$4</f>
      </c>
      <c r="C511" s="176">
        <v>506</v>
      </c>
      <c r="D511" s="178" t="s">
        <v>2093</v>
      </c>
      <c r="E511" s="178" t="s">
        <v>1098</v>
      </c>
      <c r="F511" s="176">
        <f t="shared" si="9"/>
        <v>0</v>
      </c>
      <c r="G511" s="176">
        <f t="shared" si="9"/>
        <v>0</v>
      </c>
      <c r="H511" s="179"/>
      <c r="I511" s="180"/>
      <c r="J511" s="179"/>
      <c r="K511" s="179"/>
      <c r="L511" s="179"/>
      <c r="M511" s="179"/>
      <c r="N511" s="180"/>
      <c r="O511" s="180"/>
    </row>
    <row r="512" spans="1:15" ht="15">
      <c r="A512">
        <f>Program!$B$5</f>
      </c>
      <c r="B512">
        <f>Program!$B$4</f>
      </c>
      <c r="C512" s="176">
        <v>507</v>
      </c>
      <c r="D512" s="178" t="s">
        <v>2094</v>
      </c>
      <c r="E512" s="178" t="s">
        <v>1099</v>
      </c>
      <c r="F512" s="176">
        <f t="shared" si="9"/>
        <v>0</v>
      </c>
      <c r="G512" s="176">
        <f t="shared" si="9"/>
        <v>0</v>
      </c>
      <c r="H512" s="179"/>
      <c r="I512" s="180"/>
      <c r="J512" s="179"/>
      <c r="K512" s="179"/>
      <c r="L512" s="179"/>
      <c r="M512" s="179"/>
      <c r="N512" s="180"/>
      <c r="O512" s="180"/>
    </row>
    <row r="513" spans="1:15" ht="15">
      <c r="A513">
        <f>Program!$B$5</f>
      </c>
      <c r="B513">
        <f>Program!$B$4</f>
      </c>
      <c r="C513" s="176">
        <v>508</v>
      </c>
      <c r="D513" s="178" t="s">
        <v>2095</v>
      </c>
      <c r="E513" s="178" t="s">
        <v>1100</v>
      </c>
      <c r="F513" s="176">
        <f t="shared" si="9"/>
        <v>0</v>
      </c>
      <c r="G513" s="176">
        <f t="shared" si="9"/>
        <v>0</v>
      </c>
      <c r="H513" s="179"/>
      <c r="I513" s="180"/>
      <c r="J513" s="179"/>
      <c r="K513" s="179"/>
      <c r="L513" s="179"/>
      <c r="M513" s="179"/>
      <c r="N513" s="180"/>
      <c r="O513" s="180"/>
    </row>
    <row r="514" spans="1:15" ht="15">
      <c r="A514">
        <f>Program!$B$5</f>
      </c>
      <c r="B514">
        <f>Program!$B$4</f>
      </c>
      <c r="C514" s="176">
        <v>509</v>
      </c>
      <c r="D514" s="178" t="s">
        <v>2096</v>
      </c>
      <c r="E514" s="178" t="s">
        <v>1101</v>
      </c>
      <c r="F514" s="176">
        <f t="shared" si="9"/>
        <v>0</v>
      </c>
      <c r="G514" s="176">
        <f t="shared" si="9"/>
        <v>0</v>
      </c>
      <c r="H514" s="179"/>
      <c r="I514" s="180"/>
      <c r="J514" s="179"/>
      <c r="K514" s="179"/>
      <c r="L514" s="179"/>
      <c r="M514" s="179"/>
      <c r="N514" s="180"/>
      <c r="O514" s="180"/>
    </row>
    <row r="515" spans="1:15" ht="15">
      <c r="A515">
        <f>Program!$B$5</f>
      </c>
      <c r="B515">
        <f>Program!$B$4</f>
      </c>
      <c r="C515" s="176">
        <v>510</v>
      </c>
      <c r="D515" s="178" t="s">
        <v>2097</v>
      </c>
      <c r="E515" s="178" t="s">
        <v>1102</v>
      </c>
      <c r="F515" s="176">
        <f t="shared" si="9"/>
        <v>0</v>
      </c>
      <c r="G515" s="176">
        <f t="shared" si="9"/>
        <v>0</v>
      </c>
      <c r="H515" s="179"/>
      <c r="I515" s="180"/>
      <c r="J515" s="179"/>
      <c r="K515" s="179"/>
      <c r="L515" s="179"/>
      <c r="M515" s="179"/>
      <c r="N515" s="180"/>
      <c r="O515" s="180"/>
    </row>
    <row r="516" spans="1:15" ht="15">
      <c r="A516">
        <f>Program!$B$5</f>
      </c>
      <c r="B516">
        <f>Program!$B$4</f>
      </c>
      <c r="C516" s="176">
        <v>511</v>
      </c>
      <c r="D516" s="178" t="s">
        <v>2098</v>
      </c>
      <c r="E516" s="178" t="s">
        <v>1103</v>
      </c>
      <c r="F516" s="176">
        <f t="shared" si="9"/>
        <v>0</v>
      </c>
      <c r="G516" s="176">
        <f t="shared" si="9"/>
        <v>0</v>
      </c>
      <c r="H516" s="179"/>
      <c r="I516" s="180"/>
      <c r="J516" s="179"/>
      <c r="K516" s="179"/>
      <c r="L516" s="179"/>
      <c r="M516" s="179"/>
      <c r="N516" s="180"/>
      <c r="O516" s="180"/>
    </row>
    <row r="517" spans="1:15" ht="15">
      <c r="A517">
        <f>Program!$B$5</f>
      </c>
      <c r="B517">
        <f>Program!$B$4</f>
      </c>
      <c r="C517" s="176">
        <v>512</v>
      </c>
      <c r="D517" s="178" t="s">
        <v>2099</v>
      </c>
      <c r="E517" s="178" t="s">
        <v>1104</v>
      </c>
      <c r="F517" s="176">
        <f t="shared" si="9"/>
        <v>0</v>
      </c>
      <c r="G517" s="176">
        <f t="shared" si="9"/>
        <v>0</v>
      </c>
      <c r="H517" s="179"/>
      <c r="I517" s="180"/>
      <c r="J517" s="179"/>
      <c r="K517" s="179"/>
      <c r="L517" s="179"/>
      <c r="M517" s="179"/>
      <c r="N517" s="180"/>
      <c r="O517" s="180"/>
    </row>
    <row r="518" spans="1:15" ht="15">
      <c r="A518">
        <f>Program!$B$5</f>
      </c>
      <c r="B518">
        <f>Program!$B$4</f>
      </c>
      <c r="C518" s="176">
        <v>513</v>
      </c>
      <c r="D518" s="178" t="s">
        <v>2100</v>
      </c>
      <c r="E518" s="178" t="s">
        <v>1105</v>
      </c>
      <c r="F518" s="176">
        <f t="shared" si="9"/>
        <v>0</v>
      </c>
      <c r="G518" s="176">
        <f t="shared" si="9"/>
        <v>0</v>
      </c>
      <c r="H518" s="179"/>
      <c r="I518" s="180"/>
      <c r="J518" s="179"/>
      <c r="K518" s="179"/>
      <c r="L518" s="179"/>
      <c r="M518" s="179"/>
      <c r="N518" s="180"/>
      <c r="O518" s="180"/>
    </row>
    <row r="519" spans="1:15" ht="15">
      <c r="A519">
        <f>Program!$B$5</f>
      </c>
      <c r="B519">
        <f>Program!$B$4</f>
      </c>
      <c r="C519" s="176">
        <v>514</v>
      </c>
      <c r="D519" s="178" t="s">
        <v>2101</v>
      </c>
      <c r="E519" s="178" t="s">
        <v>1106</v>
      </c>
      <c r="F519" s="176">
        <f t="shared" si="9"/>
        <v>0</v>
      </c>
      <c r="G519" s="176">
        <f t="shared" si="9"/>
        <v>0</v>
      </c>
      <c r="H519" s="179"/>
      <c r="I519" s="180"/>
      <c r="J519" s="179"/>
      <c r="K519" s="179"/>
      <c r="L519" s="179"/>
      <c r="M519" s="179"/>
      <c r="N519" s="180"/>
      <c r="O519" s="180"/>
    </row>
    <row r="520" spans="1:15" ht="15">
      <c r="A520">
        <f>Program!$B$5</f>
      </c>
      <c r="B520">
        <f>Program!$B$4</f>
      </c>
      <c r="C520" s="176">
        <v>515</v>
      </c>
      <c r="D520" s="178" t="s">
        <v>2102</v>
      </c>
      <c r="E520" s="178" t="s">
        <v>1107</v>
      </c>
      <c r="F520" s="176">
        <f aca="true" t="shared" si="10" ref="F520:G583">+SUM(H520+J520+L520+N520)</f>
        <v>0</v>
      </c>
      <c r="G520" s="176">
        <f t="shared" si="10"/>
        <v>0</v>
      </c>
      <c r="H520" s="179"/>
      <c r="I520" s="180"/>
      <c r="J520" s="179"/>
      <c r="K520" s="179"/>
      <c r="L520" s="179"/>
      <c r="M520" s="179"/>
      <c r="N520" s="180"/>
      <c r="O520" s="180"/>
    </row>
    <row r="521" spans="1:15" ht="15">
      <c r="A521">
        <f>Program!$B$5</f>
      </c>
      <c r="B521">
        <f>Program!$B$4</f>
      </c>
      <c r="C521" s="176">
        <v>516</v>
      </c>
      <c r="D521" s="178" t="s">
        <v>2103</v>
      </c>
      <c r="E521" s="178" t="s">
        <v>1108</v>
      </c>
      <c r="F521" s="176">
        <f t="shared" si="10"/>
        <v>0</v>
      </c>
      <c r="G521" s="176">
        <f t="shared" si="10"/>
        <v>0</v>
      </c>
      <c r="H521" s="179"/>
      <c r="I521" s="180"/>
      <c r="J521" s="179"/>
      <c r="K521" s="179"/>
      <c r="L521" s="179"/>
      <c r="M521" s="179"/>
      <c r="N521" s="180"/>
      <c r="O521" s="180"/>
    </row>
    <row r="522" spans="1:15" ht="15">
      <c r="A522">
        <f>Program!$B$5</f>
      </c>
      <c r="B522">
        <f>Program!$B$4</f>
      </c>
      <c r="C522" s="176">
        <v>517</v>
      </c>
      <c r="D522" s="178" t="s">
        <v>2104</v>
      </c>
      <c r="E522" s="178" t="s">
        <v>1109</v>
      </c>
      <c r="F522" s="176">
        <f t="shared" si="10"/>
        <v>0</v>
      </c>
      <c r="G522" s="176">
        <f t="shared" si="10"/>
        <v>0</v>
      </c>
      <c r="H522" s="179"/>
      <c r="I522" s="180"/>
      <c r="J522" s="179"/>
      <c r="K522" s="179"/>
      <c r="L522" s="179"/>
      <c r="M522" s="179"/>
      <c r="N522" s="180"/>
      <c r="O522" s="180"/>
    </row>
    <row r="523" spans="1:15" ht="15">
      <c r="A523">
        <f>Program!$B$5</f>
      </c>
      <c r="B523">
        <f>Program!$B$4</f>
      </c>
      <c r="C523" s="176">
        <v>518</v>
      </c>
      <c r="D523" s="178" t="s">
        <v>2105</v>
      </c>
      <c r="E523" s="178" t="s">
        <v>1110</v>
      </c>
      <c r="F523" s="176">
        <f t="shared" si="10"/>
        <v>0</v>
      </c>
      <c r="G523" s="176">
        <f t="shared" si="10"/>
        <v>0</v>
      </c>
      <c r="H523" s="179"/>
      <c r="I523" s="180"/>
      <c r="J523" s="179"/>
      <c r="K523" s="179"/>
      <c r="L523" s="179"/>
      <c r="M523" s="179"/>
      <c r="N523" s="180"/>
      <c r="O523" s="180"/>
    </row>
    <row r="524" spans="1:15" ht="15">
      <c r="A524">
        <f>Program!$B$5</f>
      </c>
      <c r="B524">
        <f>Program!$B$4</f>
      </c>
      <c r="C524" s="176">
        <v>519</v>
      </c>
      <c r="D524" s="178" t="s">
        <v>2106</v>
      </c>
      <c r="E524" s="178" t="s">
        <v>1111</v>
      </c>
      <c r="F524" s="176">
        <f t="shared" si="10"/>
        <v>0</v>
      </c>
      <c r="G524" s="176">
        <f t="shared" si="10"/>
        <v>0</v>
      </c>
      <c r="H524" s="179"/>
      <c r="I524" s="180"/>
      <c r="J524" s="179"/>
      <c r="K524" s="179"/>
      <c r="L524" s="179"/>
      <c r="M524" s="179"/>
      <c r="N524" s="180"/>
      <c r="O524" s="180"/>
    </row>
    <row r="525" spans="1:15" ht="15">
      <c r="A525">
        <f>Program!$B$5</f>
      </c>
      <c r="B525">
        <f>Program!$B$4</f>
      </c>
      <c r="C525" s="176">
        <v>520</v>
      </c>
      <c r="D525" s="178" t="s">
        <v>2107</v>
      </c>
      <c r="E525" s="178" t="s">
        <v>1112</v>
      </c>
      <c r="F525" s="176">
        <f t="shared" si="10"/>
        <v>0</v>
      </c>
      <c r="G525" s="176">
        <f t="shared" si="10"/>
        <v>0</v>
      </c>
      <c r="H525" s="179"/>
      <c r="I525" s="180"/>
      <c r="J525" s="179"/>
      <c r="K525" s="179"/>
      <c r="L525" s="179"/>
      <c r="M525" s="179"/>
      <c r="N525" s="180"/>
      <c r="O525" s="180"/>
    </row>
    <row r="526" spans="1:15" ht="15">
      <c r="A526">
        <f>Program!$B$5</f>
      </c>
      <c r="B526">
        <f>Program!$B$4</f>
      </c>
      <c r="C526" s="176">
        <v>521</v>
      </c>
      <c r="D526" s="178" t="s">
        <v>2108</v>
      </c>
      <c r="E526" s="178" t="s">
        <v>2109</v>
      </c>
      <c r="F526" s="176">
        <f t="shared" si="10"/>
        <v>0</v>
      </c>
      <c r="G526" s="176">
        <f t="shared" si="10"/>
        <v>0</v>
      </c>
      <c r="H526" s="179"/>
      <c r="I526" s="180"/>
      <c r="J526" s="179"/>
      <c r="K526" s="179"/>
      <c r="L526" s="179"/>
      <c r="M526" s="179"/>
      <c r="N526" s="180"/>
      <c r="O526" s="180"/>
    </row>
    <row r="527" spans="1:15" ht="15">
      <c r="A527">
        <f>Program!$B$5</f>
      </c>
      <c r="B527">
        <f>Program!$B$4</f>
      </c>
      <c r="C527" s="176">
        <v>522</v>
      </c>
      <c r="D527" s="178" t="s">
        <v>2110</v>
      </c>
      <c r="E527" s="178" t="s">
        <v>1113</v>
      </c>
      <c r="F527" s="176">
        <f t="shared" si="10"/>
        <v>0</v>
      </c>
      <c r="G527" s="176">
        <f t="shared" si="10"/>
        <v>0</v>
      </c>
      <c r="H527" s="179"/>
      <c r="I527" s="180"/>
      <c r="J527" s="179"/>
      <c r="K527" s="179"/>
      <c r="L527" s="179"/>
      <c r="M527" s="179"/>
      <c r="N527" s="180"/>
      <c r="O527" s="180"/>
    </row>
    <row r="528" spans="1:15" ht="15">
      <c r="A528">
        <f>Program!$B$5</f>
      </c>
      <c r="B528">
        <f>Program!$B$4</f>
      </c>
      <c r="C528" s="176">
        <v>523</v>
      </c>
      <c r="D528" s="178" t="s">
        <v>2111</v>
      </c>
      <c r="E528" s="178" t="s">
        <v>1114</v>
      </c>
      <c r="F528" s="176">
        <f t="shared" si="10"/>
        <v>0</v>
      </c>
      <c r="G528" s="176">
        <f t="shared" si="10"/>
        <v>0</v>
      </c>
      <c r="H528" s="179"/>
      <c r="I528" s="180"/>
      <c r="J528" s="179"/>
      <c r="K528" s="179"/>
      <c r="L528" s="179"/>
      <c r="M528" s="179"/>
      <c r="N528" s="180"/>
      <c r="O528" s="180"/>
    </row>
    <row r="529" spans="1:15" ht="15">
      <c r="A529">
        <f>Program!$B$5</f>
      </c>
      <c r="B529">
        <f>Program!$B$4</f>
      </c>
      <c r="C529" s="176">
        <v>524</v>
      </c>
      <c r="D529" s="178" t="s">
        <v>2112</v>
      </c>
      <c r="E529" s="178" t="s">
        <v>1115</v>
      </c>
      <c r="F529" s="176">
        <f t="shared" si="10"/>
        <v>0</v>
      </c>
      <c r="G529" s="176">
        <f t="shared" si="10"/>
        <v>0</v>
      </c>
      <c r="H529" s="179"/>
      <c r="I529" s="180"/>
      <c r="J529" s="179"/>
      <c r="K529" s="179"/>
      <c r="L529" s="179"/>
      <c r="M529" s="179"/>
      <c r="N529" s="180"/>
      <c r="O529" s="180"/>
    </row>
    <row r="530" spans="1:15" ht="15">
      <c r="A530">
        <f>Program!$B$5</f>
      </c>
      <c r="B530">
        <f>Program!$B$4</f>
      </c>
      <c r="C530" s="176">
        <v>525</v>
      </c>
      <c r="D530" s="178" t="s">
        <v>2113</v>
      </c>
      <c r="E530" s="178" t="s">
        <v>1116</v>
      </c>
      <c r="F530" s="176">
        <f t="shared" si="10"/>
        <v>0</v>
      </c>
      <c r="G530" s="176">
        <f t="shared" si="10"/>
        <v>0</v>
      </c>
      <c r="H530" s="179"/>
      <c r="I530" s="180"/>
      <c r="J530" s="179"/>
      <c r="K530" s="179"/>
      <c r="L530" s="179"/>
      <c r="M530" s="179"/>
      <c r="N530" s="180"/>
      <c r="O530" s="180"/>
    </row>
    <row r="531" spans="1:15" ht="15">
      <c r="A531">
        <f>Program!$B$5</f>
      </c>
      <c r="B531">
        <f>Program!$B$4</f>
      </c>
      <c r="C531" s="176">
        <v>526</v>
      </c>
      <c r="D531" s="178" t="s">
        <v>2114</v>
      </c>
      <c r="E531" s="178" t="s">
        <v>1117</v>
      </c>
      <c r="F531" s="176">
        <f t="shared" si="10"/>
        <v>0</v>
      </c>
      <c r="G531" s="176">
        <f t="shared" si="10"/>
        <v>0</v>
      </c>
      <c r="H531" s="179"/>
      <c r="I531" s="180"/>
      <c r="J531" s="179"/>
      <c r="K531" s="179"/>
      <c r="L531" s="179"/>
      <c r="M531" s="179"/>
      <c r="N531" s="180"/>
      <c r="O531" s="180"/>
    </row>
    <row r="532" spans="1:15" ht="15">
      <c r="A532">
        <f>Program!$B$5</f>
      </c>
      <c r="B532">
        <f>Program!$B$4</f>
      </c>
      <c r="C532" s="176">
        <v>527</v>
      </c>
      <c r="D532" s="178" t="s">
        <v>2115</v>
      </c>
      <c r="E532" s="178" t="s">
        <v>1118</v>
      </c>
      <c r="F532" s="176">
        <f t="shared" si="10"/>
        <v>0</v>
      </c>
      <c r="G532" s="176">
        <f t="shared" si="10"/>
        <v>0</v>
      </c>
      <c r="H532" s="179"/>
      <c r="I532" s="180"/>
      <c r="J532" s="179"/>
      <c r="K532" s="179"/>
      <c r="L532" s="179"/>
      <c r="M532" s="179"/>
      <c r="N532" s="180"/>
      <c r="O532" s="180"/>
    </row>
    <row r="533" spans="1:15" ht="15">
      <c r="A533">
        <f>Program!$B$5</f>
      </c>
      <c r="B533">
        <f>Program!$B$4</f>
      </c>
      <c r="C533" s="176">
        <v>528</v>
      </c>
      <c r="D533" s="178" t="s">
        <v>2116</v>
      </c>
      <c r="E533" s="178" t="s">
        <v>1119</v>
      </c>
      <c r="F533" s="176">
        <f t="shared" si="10"/>
        <v>0</v>
      </c>
      <c r="G533" s="176">
        <f t="shared" si="10"/>
        <v>0</v>
      </c>
      <c r="H533" s="179"/>
      <c r="I533" s="180"/>
      <c r="J533" s="179"/>
      <c r="K533" s="179"/>
      <c r="L533" s="179"/>
      <c r="M533" s="179"/>
      <c r="N533" s="180"/>
      <c r="O533" s="180"/>
    </row>
    <row r="534" spans="1:15" ht="15">
      <c r="A534">
        <f>Program!$B$5</f>
      </c>
      <c r="B534">
        <f>Program!$B$4</f>
      </c>
      <c r="C534" s="176">
        <v>529</v>
      </c>
      <c r="D534" s="178" t="s">
        <v>2117</v>
      </c>
      <c r="E534" s="178" t="s">
        <v>1120</v>
      </c>
      <c r="F534" s="176">
        <f t="shared" si="10"/>
        <v>0</v>
      </c>
      <c r="G534" s="176">
        <f t="shared" si="10"/>
        <v>0</v>
      </c>
      <c r="H534" s="179"/>
      <c r="I534" s="180"/>
      <c r="J534" s="179"/>
      <c r="K534" s="179"/>
      <c r="L534" s="179"/>
      <c r="M534" s="179"/>
      <c r="N534" s="180"/>
      <c r="O534" s="180"/>
    </row>
    <row r="535" spans="1:15" ht="15">
      <c r="A535">
        <f>Program!$B$5</f>
      </c>
      <c r="B535">
        <f>Program!$B$4</f>
      </c>
      <c r="C535" s="176">
        <v>530</v>
      </c>
      <c r="D535" s="178" t="s">
        <v>2118</v>
      </c>
      <c r="E535" s="178" t="s">
        <v>1121</v>
      </c>
      <c r="F535" s="176">
        <f t="shared" si="10"/>
        <v>0</v>
      </c>
      <c r="G535" s="176">
        <f t="shared" si="10"/>
        <v>0</v>
      </c>
      <c r="H535" s="179"/>
      <c r="I535" s="180"/>
      <c r="J535" s="179"/>
      <c r="K535" s="179"/>
      <c r="L535" s="179"/>
      <c r="M535" s="179"/>
      <c r="N535" s="180"/>
      <c r="O535" s="180"/>
    </row>
    <row r="536" spans="1:15" ht="15">
      <c r="A536">
        <f>Program!$B$5</f>
      </c>
      <c r="B536">
        <f>Program!$B$4</f>
      </c>
      <c r="C536" s="176">
        <v>531</v>
      </c>
      <c r="D536" s="178" t="s">
        <v>2119</v>
      </c>
      <c r="E536" s="178" t="s">
        <v>1122</v>
      </c>
      <c r="F536" s="176">
        <f t="shared" si="10"/>
        <v>0</v>
      </c>
      <c r="G536" s="176">
        <f t="shared" si="10"/>
        <v>0</v>
      </c>
      <c r="H536" s="179"/>
      <c r="I536" s="180"/>
      <c r="J536" s="179"/>
      <c r="K536" s="179"/>
      <c r="L536" s="179"/>
      <c r="M536" s="179"/>
      <c r="N536" s="180"/>
      <c r="O536" s="180"/>
    </row>
    <row r="537" spans="1:15" ht="15">
      <c r="A537">
        <f>Program!$B$5</f>
      </c>
      <c r="B537">
        <f>Program!$B$4</f>
      </c>
      <c r="C537" s="176">
        <v>532</v>
      </c>
      <c r="D537" s="178" t="s">
        <v>2120</v>
      </c>
      <c r="E537" s="178" t="s">
        <v>1123</v>
      </c>
      <c r="F537" s="176">
        <f t="shared" si="10"/>
        <v>0</v>
      </c>
      <c r="G537" s="176">
        <f t="shared" si="10"/>
        <v>0</v>
      </c>
      <c r="H537" s="179"/>
      <c r="I537" s="180"/>
      <c r="J537" s="179"/>
      <c r="K537" s="179"/>
      <c r="L537" s="179"/>
      <c r="M537" s="179"/>
      <c r="N537" s="180"/>
      <c r="O537" s="180"/>
    </row>
    <row r="538" spans="1:15" ht="15">
      <c r="A538">
        <f>Program!$B$5</f>
      </c>
      <c r="B538">
        <f>Program!$B$4</f>
      </c>
      <c r="C538" s="176">
        <v>533</v>
      </c>
      <c r="D538" s="178" t="s">
        <v>2121</v>
      </c>
      <c r="E538" s="178" t="s">
        <v>1124</v>
      </c>
      <c r="F538" s="176">
        <f t="shared" si="10"/>
        <v>0</v>
      </c>
      <c r="G538" s="176">
        <f t="shared" si="10"/>
        <v>0</v>
      </c>
      <c r="H538" s="179"/>
      <c r="I538" s="180"/>
      <c r="J538" s="179"/>
      <c r="K538" s="179"/>
      <c r="L538" s="179"/>
      <c r="M538" s="179"/>
      <c r="N538" s="180"/>
      <c r="O538" s="180"/>
    </row>
    <row r="539" spans="1:15" ht="15">
      <c r="A539">
        <f>Program!$B$5</f>
      </c>
      <c r="B539">
        <f>Program!$B$4</f>
      </c>
      <c r="C539" s="176">
        <v>534</v>
      </c>
      <c r="D539" s="178" t="s">
        <v>2122</v>
      </c>
      <c r="E539" s="178" t="s">
        <v>1125</v>
      </c>
      <c r="F539" s="176">
        <f t="shared" si="10"/>
        <v>0</v>
      </c>
      <c r="G539" s="176">
        <f t="shared" si="10"/>
        <v>0</v>
      </c>
      <c r="H539" s="179"/>
      <c r="I539" s="180"/>
      <c r="J539" s="179"/>
      <c r="K539" s="179"/>
      <c r="L539" s="179"/>
      <c r="M539" s="179"/>
      <c r="N539" s="180"/>
      <c r="O539" s="180"/>
    </row>
    <row r="540" spans="1:15" ht="15">
      <c r="A540">
        <f>Program!$B$5</f>
      </c>
      <c r="B540">
        <f>Program!$B$4</f>
      </c>
      <c r="C540" s="176">
        <v>535</v>
      </c>
      <c r="D540" s="178" t="s">
        <v>2123</v>
      </c>
      <c r="E540" s="178" t="s">
        <v>2124</v>
      </c>
      <c r="F540" s="176">
        <f t="shared" si="10"/>
        <v>0</v>
      </c>
      <c r="G540" s="176">
        <f t="shared" si="10"/>
        <v>0</v>
      </c>
      <c r="H540" s="179"/>
      <c r="I540" s="180"/>
      <c r="J540" s="179"/>
      <c r="K540" s="179"/>
      <c r="L540" s="179"/>
      <c r="M540" s="179"/>
      <c r="N540" s="180"/>
      <c r="O540" s="180"/>
    </row>
    <row r="541" spans="1:15" ht="15">
      <c r="A541">
        <f>Program!$B$5</f>
      </c>
      <c r="B541">
        <f>Program!$B$4</f>
      </c>
      <c r="C541" s="176">
        <v>536</v>
      </c>
      <c r="D541" s="178" t="s">
        <v>2125</v>
      </c>
      <c r="E541" s="178" t="s">
        <v>1126</v>
      </c>
      <c r="F541" s="176">
        <f t="shared" si="10"/>
        <v>0</v>
      </c>
      <c r="G541" s="176">
        <f t="shared" si="10"/>
        <v>0</v>
      </c>
      <c r="H541" s="179"/>
      <c r="I541" s="180"/>
      <c r="J541" s="179"/>
      <c r="K541" s="179"/>
      <c r="L541" s="179"/>
      <c r="M541" s="179"/>
      <c r="N541" s="180"/>
      <c r="O541" s="180"/>
    </row>
    <row r="542" spans="1:15" ht="15">
      <c r="A542">
        <f>Program!$B$5</f>
      </c>
      <c r="B542">
        <f>Program!$B$4</f>
      </c>
      <c r="C542" s="176">
        <v>537</v>
      </c>
      <c r="D542" s="178" t="s">
        <v>2126</v>
      </c>
      <c r="E542" s="178" t="s">
        <v>2127</v>
      </c>
      <c r="F542" s="176">
        <f t="shared" si="10"/>
        <v>0</v>
      </c>
      <c r="G542" s="176">
        <f t="shared" si="10"/>
        <v>0</v>
      </c>
      <c r="H542" s="179"/>
      <c r="I542" s="180"/>
      <c r="J542" s="179"/>
      <c r="K542" s="179"/>
      <c r="L542" s="179"/>
      <c r="M542" s="179"/>
      <c r="N542" s="180"/>
      <c r="O542" s="180"/>
    </row>
    <row r="543" spans="1:15" ht="15">
      <c r="A543">
        <f>Program!$B$5</f>
      </c>
      <c r="B543">
        <f>Program!$B$4</f>
      </c>
      <c r="C543" s="176">
        <v>538</v>
      </c>
      <c r="D543" s="178" t="s">
        <v>2128</v>
      </c>
      <c r="E543" s="178" t="s">
        <v>1127</v>
      </c>
      <c r="F543" s="176">
        <f t="shared" si="10"/>
        <v>0</v>
      </c>
      <c r="G543" s="176">
        <f t="shared" si="10"/>
        <v>0</v>
      </c>
      <c r="H543" s="179"/>
      <c r="I543" s="180"/>
      <c r="J543" s="179"/>
      <c r="K543" s="179"/>
      <c r="L543" s="179"/>
      <c r="M543" s="179"/>
      <c r="N543" s="180"/>
      <c r="O543" s="180"/>
    </row>
    <row r="544" spans="1:15" ht="15">
      <c r="A544">
        <f>Program!$B$5</f>
      </c>
      <c r="B544">
        <f>Program!$B$4</f>
      </c>
      <c r="C544" s="176">
        <v>539</v>
      </c>
      <c r="D544" s="178" t="s">
        <v>2129</v>
      </c>
      <c r="E544" s="178" t="s">
        <v>1128</v>
      </c>
      <c r="F544" s="176">
        <f t="shared" si="10"/>
        <v>0</v>
      </c>
      <c r="G544" s="176">
        <f t="shared" si="10"/>
        <v>0</v>
      </c>
      <c r="H544" s="179"/>
      <c r="I544" s="180"/>
      <c r="J544" s="179"/>
      <c r="K544" s="179"/>
      <c r="L544" s="179"/>
      <c r="M544" s="179"/>
      <c r="N544" s="180"/>
      <c r="O544" s="180"/>
    </row>
    <row r="545" spans="1:15" ht="15">
      <c r="A545">
        <f>Program!$B$5</f>
      </c>
      <c r="B545">
        <f>Program!$B$4</f>
      </c>
      <c r="C545" s="176">
        <v>540</v>
      </c>
      <c r="D545" s="178" t="s">
        <v>2130</v>
      </c>
      <c r="E545" s="178" t="s">
        <v>1129</v>
      </c>
      <c r="F545" s="176">
        <f t="shared" si="10"/>
        <v>0</v>
      </c>
      <c r="G545" s="176">
        <f t="shared" si="10"/>
        <v>0</v>
      </c>
      <c r="H545" s="179"/>
      <c r="I545" s="180"/>
      <c r="J545" s="179"/>
      <c r="K545" s="179"/>
      <c r="L545" s="179"/>
      <c r="M545" s="179"/>
      <c r="N545" s="180"/>
      <c r="O545" s="180"/>
    </row>
    <row r="546" spans="1:15" ht="15">
      <c r="A546">
        <f>Program!$B$5</f>
      </c>
      <c r="B546">
        <f>Program!$B$4</f>
      </c>
      <c r="C546" s="176">
        <v>541</v>
      </c>
      <c r="D546" s="178" t="s">
        <v>2131</v>
      </c>
      <c r="E546" s="178" t="s">
        <v>1130</v>
      </c>
      <c r="F546" s="176">
        <f t="shared" si="10"/>
        <v>0</v>
      </c>
      <c r="G546" s="176">
        <f t="shared" si="10"/>
        <v>0</v>
      </c>
      <c r="H546" s="179"/>
      <c r="I546" s="180"/>
      <c r="J546" s="179"/>
      <c r="K546" s="179"/>
      <c r="L546" s="179"/>
      <c r="M546" s="179"/>
      <c r="N546" s="180"/>
      <c r="O546" s="180"/>
    </row>
    <row r="547" spans="1:15" ht="15">
      <c r="A547">
        <f>Program!$B$5</f>
      </c>
      <c r="B547">
        <f>Program!$B$4</f>
      </c>
      <c r="C547" s="176">
        <v>542</v>
      </c>
      <c r="D547" s="178" t="s">
        <v>2132</v>
      </c>
      <c r="E547" s="178" t="s">
        <v>1131</v>
      </c>
      <c r="F547" s="176">
        <f t="shared" si="10"/>
        <v>0</v>
      </c>
      <c r="G547" s="176">
        <f t="shared" si="10"/>
        <v>0</v>
      </c>
      <c r="H547" s="179"/>
      <c r="I547" s="180"/>
      <c r="J547" s="179"/>
      <c r="K547" s="179"/>
      <c r="L547" s="179"/>
      <c r="M547" s="179"/>
      <c r="N547" s="180"/>
      <c r="O547" s="180"/>
    </row>
    <row r="548" spans="1:15" ht="15">
      <c r="A548">
        <f>Program!$B$5</f>
      </c>
      <c r="B548">
        <f>Program!$B$4</f>
      </c>
      <c r="C548" s="176">
        <v>543</v>
      </c>
      <c r="D548" s="178" t="s">
        <v>2133</v>
      </c>
      <c r="E548" s="178" t="s">
        <v>1132</v>
      </c>
      <c r="F548" s="176">
        <f t="shared" si="10"/>
        <v>0</v>
      </c>
      <c r="G548" s="176">
        <f t="shared" si="10"/>
        <v>0</v>
      </c>
      <c r="H548" s="179"/>
      <c r="I548" s="180"/>
      <c r="J548" s="179"/>
      <c r="K548" s="179"/>
      <c r="L548" s="179"/>
      <c r="M548" s="179"/>
      <c r="N548" s="180"/>
      <c r="O548" s="180"/>
    </row>
    <row r="549" spans="1:15" ht="15">
      <c r="A549">
        <f>Program!$B$5</f>
      </c>
      <c r="B549">
        <f>Program!$B$4</f>
      </c>
      <c r="C549" s="176">
        <v>544</v>
      </c>
      <c r="D549" s="178" t="s">
        <v>2134</v>
      </c>
      <c r="E549" s="178" t="s">
        <v>1133</v>
      </c>
      <c r="F549" s="176">
        <f t="shared" si="10"/>
        <v>0</v>
      </c>
      <c r="G549" s="176">
        <f t="shared" si="10"/>
        <v>0</v>
      </c>
      <c r="H549" s="179"/>
      <c r="I549" s="180"/>
      <c r="J549" s="179"/>
      <c r="K549" s="179"/>
      <c r="L549" s="179"/>
      <c r="M549" s="179"/>
      <c r="N549" s="180"/>
      <c r="O549" s="180"/>
    </row>
    <row r="550" spans="1:15" ht="15">
      <c r="A550">
        <f>Program!$B$5</f>
      </c>
      <c r="B550">
        <f>Program!$B$4</f>
      </c>
      <c r="C550" s="176">
        <v>545</v>
      </c>
      <c r="D550" s="178" t="s">
        <v>2135</v>
      </c>
      <c r="E550" s="178" t="s">
        <v>1134</v>
      </c>
      <c r="F550" s="176">
        <f t="shared" si="10"/>
        <v>0</v>
      </c>
      <c r="G550" s="176">
        <f t="shared" si="10"/>
        <v>0</v>
      </c>
      <c r="H550" s="179"/>
      <c r="I550" s="180"/>
      <c r="J550" s="179"/>
      <c r="K550" s="179"/>
      <c r="L550" s="179"/>
      <c r="M550" s="179"/>
      <c r="N550" s="180"/>
      <c r="O550" s="180"/>
    </row>
    <row r="551" spans="1:15" ht="15">
      <c r="A551">
        <f>Program!$B$5</f>
      </c>
      <c r="B551">
        <f>Program!$B$4</f>
      </c>
      <c r="C551" s="176">
        <v>546</v>
      </c>
      <c r="D551" s="178" t="s">
        <v>2136</v>
      </c>
      <c r="E551" s="178" t="s">
        <v>1135</v>
      </c>
      <c r="F551" s="176">
        <f t="shared" si="10"/>
        <v>0</v>
      </c>
      <c r="G551" s="176">
        <f t="shared" si="10"/>
        <v>0</v>
      </c>
      <c r="H551" s="179"/>
      <c r="I551" s="180"/>
      <c r="J551" s="179"/>
      <c r="K551" s="179"/>
      <c r="L551" s="179"/>
      <c r="M551" s="179"/>
      <c r="N551" s="180"/>
      <c r="O551" s="180"/>
    </row>
    <row r="552" spans="1:15" ht="15">
      <c r="A552">
        <f>Program!$B$5</f>
      </c>
      <c r="B552">
        <f>Program!$B$4</f>
      </c>
      <c r="C552" s="176">
        <v>547</v>
      </c>
      <c r="D552" s="178" t="s">
        <v>2137</v>
      </c>
      <c r="E552" s="178" t="s">
        <v>1136</v>
      </c>
      <c r="F552" s="176">
        <f t="shared" si="10"/>
        <v>0</v>
      </c>
      <c r="G552" s="176">
        <f t="shared" si="10"/>
        <v>0</v>
      </c>
      <c r="H552" s="179"/>
      <c r="I552" s="180"/>
      <c r="J552" s="179"/>
      <c r="K552" s="179"/>
      <c r="L552" s="179"/>
      <c r="M552" s="179"/>
      <c r="N552" s="180"/>
      <c r="O552" s="180"/>
    </row>
    <row r="553" spans="1:15" ht="15">
      <c r="A553">
        <f>Program!$B$5</f>
      </c>
      <c r="B553">
        <f>Program!$B$4</f>
      </c>
      <c r="C553" s="176">
        <v>548</v>
      </c>
      <c r="D553" s="178" t="s">
        <v>2138</v>
      </c>
      <c r="E553" s="178" t="s">
        <v>1137</v>
      </c>
      <c r="F553" s="176">
        <f t="shared" si="10"/>
        <v>0</v>
      </c>
      <c r="G553" s="176">
        <f t="shared" si="10"/>
        <v>0</v>
      </c>
      <c r="H553" s="179"/>
      <c r="I553" s="180"/>
      <c r="J553" s="179"/>
      <c r="K553" s="179"/>
      <c r="L553" s="179"/>
      <c r="M553" s="179"/>
      <c r="N553" s="180"/>
      <c r="O553" s="180"/>
    </row>
    <row r="554" spans="1:15" ht="15">
      <c r="A554">
        <f>Program!$B$5</f>
      </c>
      <c r="B554">
        <f>Program!$B$4</f>
      </c>
      <c r="C554" s="176">
        <v>549</v>
      </c>
      <c r="D554" s="178" t="s">
        <v>2139</v>
      </c>
      <c r="E554" s="178" t="s">
        <v>1138</v>
      </c>
      <c r="F554" s="176">
        <f t="shared" si="10"/>
        <v>0</v>
      </c>
      <c r="G554" s="176">
        <f t="shared" si="10"/>
        <v>0</v>
      </c>
      <c r="H554" s="179"/>
      <c r="I554" s="180"/>
      <c r="J554" s="179"/>
      <c r="K554" s="179"/>
      <c r="L554" s="179"/>
      <c r="M554" s="179"/>
      <c r="N554" s="180"/>
      <c r="O554" s="180"/>
    </row>
    <row r="555" spans="1:15" ht="15">
      <c r="A555">
        <f>Program!$B$5</f>
      </c>
      <c r="B555">
        <f>Program!$B$4</f>
      </c>
      <c r="C555" s="176">
        <v>550</v>
      </c>
      <c r="D555" s="178" t="s">
        <v>2140</v>
      </c>
      <c r="E555" s="178" t="s">
        <v>1139</v>
      </c>
      <c r="F555" s="176">
        <f t="shared" si="10"/>
        <v>0</v>
      </c>
      <c r="G555" s="176">
        <f t="shared" si="10"/>
        <v>0</v>
      </c>
      <c r="H555" s="179"/>
      <c r="I555" s="180"/>
      <c r="J555" s="179"/>
      <c r="K555" s="179"/>
      <c r="L555" s="179"/>
      <c r="M555" s="179"/>
      <c r="N555" s="180"/>
      <c r="O555" s="180"/>
    </row>
    <row r="556" spans="1:15" ht="15">
      <c r="A556">
        <f>Program!$B$5</f>
      </c>
      <c r="B556">
        <f>Program!$B$4</f>
      </c>
      <c r="C556" s="176">
        <v>551</v>
      </c>
      <c r="D556" s="178" t="s">
        <v>2141</v>
      </c>
      <c r="E556" s="178" t="s">
        <v>1140</v>
      </c>
      <c r="F556" s="176">
        <f t="shared" si="10"/>
        <v>0</v>
      </c>
      <c r="G556" s="176">
        <f t="shared" si="10"/>
        <v>0</v>
      </c>
      <c r="H556" s="179"/>
      <c r="I556" s="180"/>
      <c r="J556" s="179"/>
      <c r="K556" s="179"/>
      <c r="L556" s="179"/>
      <c r="M556" s="179"/>
      <c r="N556" s="180"/>
      <c r="O556" s="180"/>
    </row>
    <row r="557" spans="1:15" ht="15">
      <c r="A557">
        <f>Program!$B$5</f>
      </c>
      <c r="B557">
        <f>Program!$B$4</f>
      </c>
      <c r="C557" s="176">
        <v>552</v>
      </c>
      <c r="D557" s="178" t="s">
        <v>2142</v>
      </c>
      <c r="E557" s="178" t="s">
        <v>1141</v>
      </c>
      <c r="F557" s="176">
        <f t="shared" si="10"/>
        <v>0</v>
      </c>
      <c r="G557" s="176">
        <f t="shared" si="10"/>
        <v>0</v>
      </c>
      <c r="H557" s="179"/>
      <c r="I557" s="180"/>
      <c r="J557" s="179"/>
      <c r="K557" s="179"/>
      <c r="L557" s="179"/>
      <c r="M557" s="179"/>
      <c r="N557" s="180"/>
      <c r="O557" s="180"/>
    </row>
    <row r="558" spans="1:15" ht="15">
      <c r="A558">
        <f>Program!$B$5</f>
      </c>
      <c r="B558">
        <f>Program!$B$4</f>
      </c>
      <c r="C558" s="176">
        <v>553</v>
      </c>
      <c r="D558" s="178" t="s">
        <v>2143</v>
      </c>
      <c r="E558" s="178" t="s">
        <v>1142</v>
      </c>
      <c r="F558" s="176">
        <f t="shared" si="10"/>
        <v>0</v>
      </c>
      <c r="G558" s="176">
        <f t="shared" si="10"/>
        <v>0</v>
      </c>
      <c r="H558" s="179"/>
      <c r="I558" s="180"/>
      <c r="J558" s="179"/>
      <c r="K558" s="179"/>
      <c r="L558" s="179"/>
      <c r="M558" s="179"/>
      <c r="N558" s="180"/>
      <c r="O558" s="180"/>
    </row>
    <row r="559" spans="1:15" ht="15">
      <c r="A559">
        <f>Program!$B$5</f>
      </c>
      <c r="B559">
        <f>Program!$B$4</f>
      </c>
      <c r="C559" s="176">
        <v>554</v>
      </c>
      <c r="D559" s="178" t="s">
        <v>2144</v>
      </c>
      <c r="E559" s="178" t="s">
        <v>1143</v>
      </c>
      <c r="F559" s="176">
        <f t="shared" si="10"/>
        <v>0</v>
      </c>
      <c r="G559" s="176">
        <f t="shared" si="10"/>
        <v>0</v>
      </c>
      <c r="H559" s="179"/>
      <c r="I559" s="180"/>
      <c r="J559" s="179"/>
      <c r="K559" s="179"/>
      <c r="L559" s="179"/>
      <c r="M559" s="179"/>
      <c r="N559" s="180"/>
      <c r="O559" s="180"/>
    </row>
    <row r="560" spans="1:15" ht="15">
      <c r="A560">
        <f>Program!$B$5</f>
      </c>
      <c r="B560">
        <f>Program!$B$4</f>
      </c>
      <c r="C560" s="176">
        <v>555</v>
      </c>
      <c r="D560" s="178" t="s">
        <v>2145</v>
      </c>
      <c r="E560" s="178" t="s">
        <v>1144</v>
      </c>
      <c r="F560" s="176">
        <f t="shared" si="10"/>
        <v>0</v>
      </c>
      <c r="G560" s="176">
        <f t="shared" si="10"/>
        <v>0</v>
      </c>
      <c r="H560" s="179"/>
      <c r="I560" s="180"/>
      <c r="J560" s="179"/>
      <c r="K560" s="179"/>
      <c r="L560" s="179"/>
      <c r="M560" s="179"/>
      <c r="N560" s="180"/>
      <c r="O560" s="180"/>
    </row>
    <row r="561" spans="1:15" ht="15">
      <c r="A561">
        <f>Program!$B$5</f>
      </c>
      <c r="B561">
        <f>Program!$B$4</f>
      </c>
      <c r="C561" s="176">
        <v>556</v>
      </c>
      <c r="D561" s="178" t="s">
        <v>2146</v>
      </c>
      <c r="E561" s="178" t="s">
        <v>1145</v>
      </c>
      <c r="F561" s="176">
        <f t="shared" si="10"/>
        <v>0</v>
      </c>
      <c r="G561" s="176">
        <f t="shared" si="10"/>
        <v>0</v>
      </c>
      <c r="H561" s="179"/>
      <c r="I561" s="180"/>
      <c r="J561" s="179"/>
      <c r="K561" s="179"/>
      <c r="L561" s="179"/>
      <c r="M561" s="179"/>
      <c r="N561" s="180"/>
      <c r="O561" s="180"/>
    </row>
    <row r="562" spans="1:15" ht="15">
      <c r="A562">
        <f>Program!$B$5</f>
      </c>
      <c r="B562">
        <f>Program!$B$4</f>
      </c>
      <c r="C562" s="176">
        <v>557</v>
      </c>
      <c r="D562" s="178" t="s">
        <v>2147</v>
      </c>
      <c r="E562" s="178" t="s">
        <v>1146</v>
      </c>
      <c r="F562" s="176">
        <f t="shared" si="10"/>
        <v>0</v>
      </c>
      <c r="G562" s="176">
        <f t="shared" si="10"/>
        <v>0</v>
      </c>
      <c r="H562" s="179"/>
      <c r="I562" s="180"/>
      <c r="J562" s="179"/>
      <c r="K562" s="179"/>
      <c r="L562" s="179"/>
      <c r="M562" s="179"/>
      <c r="N562" s="180"/>
      <c r="O562" s="180"/>
    </row>
    <row r="563" spans="1:15" ht="15">
      <c r="A563">
        <f>Program!$B$5</f>
      </c>
      <c r="B563">
        <f>Program!$B$4</f>
      </c>
      <c r="C563" s="176">
        <v>558</v>
      </c>
      <c r="D563" s="178" t="s">
        <v>2148</v>
      </c>
      <c r="E563" s="178" t="s">
        <v>1147</v>
      </c>
      <c r="F563" s="176">
        <f t="shared" si="10"/>
        <v>0</v>
      </c>
      <c r="G563" s="176">
        <f t="shared" si="10"/>
        <v>0</v>
      </c>
      <c r="H563" s="179"/>
      <c r="I563" s="180"/>
      <c r="J563" s="179"/>
      <c r="K563" s="179"/>
      <c r="L563" s="179"/>
      <c r="M563" s="179"/>
      <c r="N563" s="180"/>
      <c r="O563" s="180"/>
    </row>
    <row r="564" spans="1:15" ht="15">
      <c r="A564">
        <f>Program!$B$5</f>
      </c>
      <c r="B564">
        <f>Program!$B$4</f>
      </c>
      <c r="C564" s="176">
        <v>559</v>
      </c>
      <c r="D564" s="178" t="s">
        <v>2149</v>
      </c>
      <c r="E564" s="178" t="s">
        <v>1148</v>
      </c>
      <c r="F564" s="176">
        <f t="shared" si="10"/>
        <v>0</v>
      </c>
      <c r="G564" s="176">
        <f t="shared" si="10"/>
        <v>0</v>
      </c>
      <c r="H564" s="179"/>
      <c r="I564" s="180"/>
      <c r="J564" s="179"/>
      <c r="K564" s="179"/>
      <c r="L564" s="179"/>
      <c r="M564" s="179"/>
      <c r="N564" s="180"/>
      <c r="O564" s="180"/>
    </row>
    <row r="565" spans="1:15" ht="15">
      <c r="A565">
        <f>Program!$B$5</f>
      </c>
      <c r="B565">
        <f>Program!$B$4</f>
      </c>
      <c r="C565" s="176">
        <v>560</v>
      </c>
      <c r="D565" s="178" t="s">
        <v>2150</v>
      </c>
      <c r="E565" s="178" t="s">
        <v>1149</v>
      </c>
      <c r="F565" s="176">
        <f t="shared" si="10"/>
        <v>0</v>
      </c>
      <c r="G565" s="176">
        <f t="shared" si="10"/>
        <v>0</v>
      </c>
      <c r="H565" s="179"/>
      <c r="I565" s="180"/>
      <c r="J565" s="179"/>
      <c r="K565" s="179"/>
      <c r="L565" s="179"/>
      <c r="M565" s="179"/>
      <c r="N565" s="180"/>
      <c r="O565" s="180"/>
    </row>
    <row r="566" spans="1:15" ht="15">
      <c r="A566">
        <f>Program!$B$5</f>
      </c>
      <c r="B566">
        <f>Program!$B$4</f>
      </c>
      <c r="C566" s="176">
        <v>561</v>
      </c>
      <c r="D566" s="178" t="s">
        <v>2151</v>
      </c>
      <c r="E566" s="178" t="s">
        <v>1150</v>
      </c>
      <c r="F566" s="176">
        <f t="shared" si="10"/>
        <v>0</v>
      </c>
      <c r="G566" s="176">
        <f t="shared" si="10"/>
        <v>0</v>
      </c>
      <c r="H566" s="179"/>
      <c r="I566" s="180"/>
      <c r="J566" s="179"/>
      <c r="K566" s="179"/>
      <c r="L566" s="179"/>
      <c r="M566" s="179"/>
      <c r="N566" s="180"/>
      <c r="O566" s="180"/>
    </row>
    <row r="567" spans="1:15" ht="15">
      <c r="A567">
        <f>Program!$B$5</f>
      </c>
      <c r="B567">
        <f>Program!$B$4</f>
      </c>
      <c r="C567" s="176">
        <v>562</v>
      </c>
      <c r="D567" s="178" t="s">
        <v>2152</v>
      </c>
      <c r="E567" s="178" t="s">
        <v>1151</v>
      </c>
      <c r="F567" s="176">
        <f t="shared" si="10"/>
        <v>0</v>
      </c>
      <c r="G567" s="176">
        <f t="shared" si="10"/>
        <v>0</v>
      </c>
      <c r="H567" s="179"/>
      <c r="I567" s="180"/>
      <c r="J567" s="179"/>
      <c r="K567" s="179"/>
      <c r="L567" s="179"/>
      <c r="M567" s="179"/>
      <c r="N567" s="180"/>
      <c r="O567" s="180"/>
    </row>
    <row r="568" spans="1:15" ht="15">
      <c r="A568">
        <f>Program!$B$5</f>
      </c>
      <c r="B568">
        <f>Program!$B$4</f>
      </c>
      <c r="C568" s="176">
        <v>563</v>
      </c>
      <c r="D568" s="178" t="s">
        <v>2153</v>
      </c>
      <c r="E568" s="178" t="s">
        <v>1152</v>
      </c>
      <c r="F568" s="176">
        <f t="shared" si="10"/>
        <v>0</v>
      </c>
      <c r="G568" s="176">
        <f t="shared" si="10"/>
        <v>0</v>
      </c>
      <c r="H568" s="179"/>
      <c r="I568" s="180"/>
      <c r="J568" s="179"/>
      <c r="K568" s="179"/>
      <c r="L568" s="179"/>
      <c r="M568" s="179"/>
      <c r="N568" s="180"/>
      <c r="O568" s="180"/>
    </row>
    <row r="569" spans="1:15" ht="15">
      <c r="A569">
        <f>Program!$B$5</f>
      </c>
      <c r="B569">
        <f>Program!$B$4</f>
      </c>
      <c r="C569" s="176">
        <v>564</v>
      </c>
      <c r="D569" s="178" t="s">
        <v>2154</v>
      </c>
      <c r="E569" s="178" t="s">
        <v>1153</v>
      </c>
      <c r="F569" s="176">
        <f t="shared" si="10"/>
        <v>0</v>
      </c>
      <c r="G569" s="176">
        <f t="shared" si="10"/>
        <v>0</v>
      </c>
      <c r="H569" s="179"/>
      <c r="I569" s="180"/>
      <c r="J569" s="179"/>
      <c r="K569" s="179"/>
      <c r="L569" s="179"/>
      <c r="M569" s="179"/>
      <c r="N569" s="180"/>
      <c r="O569" s="180"/>
    </row>
    <row r="570" spans="1:15" ht="15">
      <c r="A570">
        <f>Program!$B$5</f>
      </c>
      <c r="B570">
        <f>Program!$B$4</f>
      </c>
      <c r="C570" s="176">
        <v>565</v>
      </c>
      <c r="D570" s="178" t="s">
        <v>2155</v>
      </c>
      <c r="E570" s="178" t="s">
        <v>1154</v>
      </c>
      <c r="F570" s="176">
        <f t="shared" si="10"/>
        <v>0</v>
      </c>
      <c r="G570" s="176">
        <f t="shared" si="10"/>
        <v>0</v>
      </c>
      <c r="H570" s="179"/>
      <c r="I570" s="180"/>
      <c r="J570" s="179"/>
      <c r="K570" s="179"/>
      <c r="L570" s="179"/>
      <c r="M570" s="179"/>
      <c r="N570" s="180"/>
      <c r="O570" s="180"/>
    </row>
    <row r="571" spans="1:15" ht="15">
      <c r="A571">
        <f>Program!$B$5</f>
      </c>
      <c r="B571">
        <f>Program!$B$4</f>
      </c>
      <c r="C571" s="176">
        <v>566</v>
      </c>
      <c r="D571" s="178" t="s">
        <v>2156</v>
      </c>
      <c r="E571" s="178" t="s">
        <v>2157</v>
      </c>
      <c r="F571" s="176">
        <f t="shared" si="10"/>
        <v>0</v>
      </c>
      <c r="G571" s="176">
        <f t="shared" si="10"/>
        <v>0</v>
      </c>
      <c r="H571" s="179"/>
      <c r="I571" s="180"/>
      <c r="J571" s="179"/>
      <c r="K571" s="179"/>
      <c r="L571" s="179"/>
      <c r="M571" s="179"/>
      <c r="N571" s="180"/>
      <c r="O571" s="180"/>
    </row>
    <row r="572" spans="1:15" ht="15">
      <c r="A572">
        <f>Program!$B$5</f>
      </c>
      <c r="B572">
        <f>Program!$B$4</f>
      </c>
      <c r="C572" s="176">
        <v>567</v>
      </c>
      <c r="D572" s="178" t="s">
        <v>2158</v>
      </c>
      <c r="E572" s="178" t="s">
        <v>1155</v>
      </c>
      <c r="F572" s="176">
        <f t="shared" si="10"/>
        <v>0</v>
      </c>
      <c r="G572" s="176">
        <f t="shared" si="10"/>
        <v>0</v>
      </c>
      <c r="H572" s="179"/>
      <c r="I572" s="180"/>
      <c r="J572" s="179"/>
      <c r="K572" s="179"/>
      <c r="L572" s="179"/>
      <c r="M572" s="179"/>
      <c r="N572" s="180"/>
      <c r="O572" s="180"/>
    </row>
    <row r="573" spans="1:15" ht="15">
      <c r="A573">
        <f>Program!$B$5</f>
      </c>
      <c r="B573">
        <f>Program!$B$4</f>
      </c>
      <c r="C573" s="176">
        <v>568</v>
      </c>
      <c r="D573" s="178" t="s">
        <v>2159</v>
      </c>
      <c r="E573" s="178" t="s">
        <v>1156</v>
      </c>
      <c r="F573" s="176">
        <f t="shared" si="10"/>
        <v>0</v>
      </c>
      <c r="G573" s="176">
        <f t="shared" si="10"/>
        <v>0</v>
      </c>
      <c r="H573" s="179"/>
      <c r="I573" s="180"/>
      <c r="J573" s="179"/>
      <c r="K573" s="179"/>
      <c r="L573" s="179"/>
      <c r="M573" s="179"/>
      <c r="N573" s="180"/>
      <c r="O573" s="180"/>
    </row>
    <row r="574" spans="1:15" ht="15">
      <c r="A574">
        <f>Program!$B$5</f>
      </c>
      <c r="B574">
        <f>Program!$B$4</f>
      </c>
      <c r="C574" s="176">
        <v>569</v>
      </c>
      <c r="D574" s="178" t="s">
        <v>2160</v>
      </c>
      <c r="E574" s="178" t="s">
        <v>1157</v>
      </c>
      <c r="F574" s="176">
        <f t="shared" si="10"/>
        <v>0</v>
      </c>
      <c r="G574" s="176">
        <f t="shared" si="10"/>
        <v>0</v>
      </c>
      <c r="H574" s="179"/>
      <c r="I574" s="180"/>
      <c r="J574" s="179"/>
      <c r="K574" s="179"/>
      <c r="L574" s="179"/>
      <c r="M574" s="179"/>
      <c r="N574" s="180"/>
      <c r="O574" s="180"/>
    </row>
    <row r="575" spans="1:15" ht="15">
      <c r="A575">
        <f>Program!$B$5</f>
      </c>
      <c r="B575">
        <f>Program!$B$4</f>
      </c>
      <c r="C575" s="176">
        <v>570</v>
      </c>
      <c r="D575" s="178" t="s">
        <v>2161</v>
      </c>
      <c r="E575" s="178" t="s">
        <v>1158</v>
      </c>
      <c r="F575" s="176">
        <f t="shared" si="10"/>
        <v>0</v>
      </c>
      <c r="G575" s="176">
        <f t="shared" si="10"/>
        <v>0</v>
      </c>
      <c r="H575" s="179"/>
      <c r="I575" s="180"/>
      <c r="J575" s="179"/>
      <c r="K575" s="179"/>
      <c r="L575" s="179"/>
      <c r="M575" s="179"/>
      <c r="N575" s="180"/>
      <c r="O575" s="180"/>
    </row>
    <row r="576" spans="1:15" ht="15">
      <c r="A576">
        <f>Program!$B$5</f>
      </c>
      <c r="B576">
        <f>Program!$B$4</f>
      </c>
      <c r="C576" s="176">
        <v>571</v>
      </c>
      <c r="D576" s="178" t="s">
        <v>2162</v>
      </c>
      <c r="E576" s="178" t="s">
        <v>1159</v>
      </c>
      <c r="F576" s="176">
        <f t="shared" si="10"/>
        <v>0</v>
      </c>
      <c r="G576" s="176">
        <f t="shared" si="10"/>
        <v>0</v>
      </c>
      <c r="H576" s="179"/>
      <c r="I576" s="180"/>
      <c r="J576" s="179"/>
      <c r="K576" s="179"/>
      <c r="L576" s="179"/>
      <c r="M576" s="179"/>
      <c r="N576" s="180"/>
      <c r="O576" s="180"/>
    </row>
    <row r="577" spans="1:15" ht="15">
      <c r="A577">
        <f>Program!$B$5</f>
      </c>
      <c r="B577">
        <f>Program!$B$4</f>
      </c>
      <c r="C577" s="176">
        <v>572</v>
      </c>
      <c r="D577" s="178" t="s">
        <v>2163</v>
      </c>
      <c r="E577" s="178" t="s">
        <v>1160</v>
      </c>
      <c r="F577" s="176">
        <f t="shared" si="10"/>
        <v>0</v>
      </c>
      <c r="G577" s="176">
        <f t="shared" si="10"/>
        <v>0</v>
      </c>
      <c r="H577" s="179"/>
      <c r="I577" s="180"/>
      <c r="J577" s="179"/>
      <c r="K577" s="179"/>
      <c r="L577" s="179"/>
      <c r="M577" s="179"/>
      <c r="N577" s="180"/>
      <c r="O577" s="180"/>
    </row>
    <row r="578" spans="1:15" ht="15">
      <c r="A578">
        <f>Program!$B$5</f>
      </c>
      <c r="B578">
        <f>Program!$B$4</f>
      </c>
      <c r="C578" s="176">
        <v>573</v>
      </c>
      <c r="D578" s="178" t="s">
        <v>2164</v>
      </c>
      <c r="E578" s="178" t="s">
        <v>1161</v>
      </c>
      <c r="F578" s="176">
        <f t="shared" si="10"/>
        <v>0</v>
      </c>
      <c r="G578" s="176">
        <f t="shared" si="10"/>
        <v>0</v>
      </c>
      <c r="H578" s="179"/>
      <c r="I578" s="180"/>
      <c r="J578" s="179"/>
      <c r="K578" s="179"/>
      <c r="L578" s="179"/>
      <c r="M578" s="179"/>
      <c r="N578" s="180"/>
      <c r="O578" s="180"/>
    </row>
    <row r="579" spans="1:15" ht="15">
      <c r="A579">
        <f>Program!$B$5</f>
      </c>
      <c r="B579">
        <f>Program!$B$4</f>
      </c>
      <c r="C579" s="176">
        <v>574</v>
      </c>
      <c r="D579" s="178" t="s">
        <v>2165</v>
      </c>
      <c r="E579" s="178" t="s">
        <v>1162</v>
      </c>
      <c r="F579" s="176">
        <f t="shared" si="10"/>
        <v>0</v>
      </c>
      <c r="G579" s="176">
        <f t="shared" si="10"/>
        <v>0</v>
      </c>
      <c r="H579" s="179"/>
      <c r="I579" s="180"/>
      <c r="J579" s="179"/>
      <c r="K579" s="179"/>
      <c r="L579" s="179"/>
      <c r="M579" s="179"/>
      <c r="N579" s="180"/>
      <c r="O579" s="180"/>
    </row>
    <row r="580" spans="1:15" ht="15">
      <c r="A580">
        <f>Program!$B$5</f>
      </c>
      <c r="B580">
        <f>Program!$B$4</f>
      </c>
      <c r="C580" s="176">
        <v>575</v>
      </c>
      <c r="D580" s="178" t="s">
        <v>2166</v>
      </c>
      <c r="E580" s="178" t="s">
        <v>1163</v>
      </c>
      <c r="F580" s="176">
        <f t="shared" si="10"/>
        <v>0</v>
      </c>
      <c r="G580" s="176">
        <f t="shared" si="10"/>
        <v>0</v>
      </c>
      <c r="H580" s="179"/>
      <c r="I580" s="180"/>
      <c r="J580" s="179"/>
      <c r="K580" s="179"/>
      <c r="L580" s="179"/>
      <c r="M580" s="179"/>
      <c r="N580" s="180"/>
      <c r="O580" s="180"/>
    </row>
    <row r="581" spans="1:15" ht="15">
      <c r="A581">
        <f>Program!$B$5</f>
      </c>
      <c r="B581">
        <f>Program!$B$4</f>
      </c>
      <c r="C581" s="176">
        <v>576</v>
      </c>
      <c r="D581" s="178" t="s">
        <v>2167</v>
      </c>
      <c r="E581" s="178" t="s">
        <v>1164</v>
      </c>
      <c r="F581" s="176">
        <f t="shared" si="10"/>
        <v>0</v>
      </c>
      <c r="G581" s="176">
        <f t="shared" si="10"/>
        <v>0</v>
      </c>
      <c r="H581" s="179"/>
      <c r="I581" s="180"/>
      <c r="J581" s="179"/>
      <c r="K581" s="179"/>
      <c r="L581" s="179"/>
      <c r="M581" s="179"/>
      <c r="N581" s="180"/>
      <c r="O581" s="180"/>
    </row>
    <row r="582" spans="1:15" ht="15">
      <c r="A582">
        <f>Program!$B$5</f>
      </c>
      <c r="B582">
        <f>Program!$B$4</f>
      </c>
      <c r="C582" s="176">
        <v>577</v>
      </c>
      <c r="D582" s="178" t="s">
        <v>2168</v>
      </c>
      <c r="E582" s="178" t="s">
        <v>1165</v>
      </c>
      <c r="F582" s="176">
        <f t="shared" si="10"/>
        <v>0</v>
      </c>
      <c r="G582" s="176">
        <f t="shared" si="10"/>
        <v>0</v>
      </c>
      <c r="H582" s="179"/>
      <c r="I582" s="180"/>
      <c r="J582" s="179"/>
      <c r="K582" s="179"/>
      <c r="L582" s="179"/>
      <c r="M582" s="179"/>
      <c r="N582" s="180"/>
      <c r="O582" s="180"/>
    </row>
    <row r="583" spans="1:15" ht="15">
      <c r="A583">
        <f>Program!$B$5</f>
      </c>
      <c r="B583">
        <f>Program!$B$4</f>
      </c>
      <c r="C583" s="176">
        <v>578</v>
      </c>
      <c r="D583" s="178" t="s">
        <v>2169</v>
      </c>
      <c r="E583" s="178" t="s">
        <v>1166</v>
      </c>
      <c r="F583" s="176">
        <f t="shared" si="10"/>
        <v>0</v>
      </c>
      <c r="G583" s="176">
        <f t="shared" si="10"/>
        <v>0</v>
      </c>
      <c r="H583" s="179"/>
      <c r="I583" s="180"/>
      <c r="J583" s="179"/>
      <c r="K583" s="179"/>
      <c r="L583" s="179"/>
      <c r="M583" s="179"/>
      <c r="N583" s="180"/>
      <c r="O583" s="180"/>
    </row>
    <row r="584" spans="1:15" ht="15">
      <c r="A584">
        <f>Program!$B$5</f>
      </c>
      <c r="B584">
        <f>Program!$B$4</f>
      </c>
      <c r="C584" s="176">
        <v>579</v>
      </c>
      <c r="D584" s="178" t="s">
        <v>2170</v>
      </c>
      <c r="E584" s="178" t="s">
        <v>1167</v>
      </c>
      <c r="F584" s="176">
        <f aca="true" t="shared" si="11" ref="F584:G647">+SUM(H584+J584+L584+N584)</f>
        <v>0</v>
      </c>
      <c r="G584" s="176">
        <f t="shared" si="11"/>
        <v>0</v>
      </c>
      <c r="H584" s="179"/>
      <c r="I584" s="180"/>
      <c r="J584" s="179"/>
      <c r="K584" s="179"/>
      <c r="L584" s="179"/>
      <c r="M584" s="179"/>
      <c r="N584" s="180"/>
      <c r="O584" s="180"/>
    </row>
    <row r="585" spans="1:15" ht="15">
      <c r="A585">
        <f>Program!$B$5</f>
      </c>
      <c r="B585">
        <f>Program!$B$4</f>
      </c>
      <c r="C585" s="176">
        <v>580</v>
      </c>
      <c r="D585" s="178" t="s">
        <v>2171</v>
      </c>
      <c r="E585" s="178" t="s">
        <v>1168</v>
      </c>
      <c r="F585" s="176">
        <f t="shared" si="11"/>
        <v>0</v>
      </c>
      <c r="G585" s="176">
        <f t="shared" si="11"/>
        <v>0</v>
      </c>
      <c r="H585" s="179"/>
      <c r="I585" s="180"/>
      <c r="J585" s="179"/>
      <c r="K585" s="179"/>
      <c r="L585" s="179"/>
      <c r="M585" s="179"/>
      <c r="N585" s="180"/>
      <c r="O585" s="180"/>
    </row>
    <row r="586" spans="1:15" ht="15">
      <c r="A586">
        <f>Program!$B$5</f>
      </c>
      <c r="B586">
        <f>Program!$B$4</f>
      </c>
      <c r="C586" s="176">
        <v>581</v>
      </c>
      <c r="D586" s="178" t="s">
        <v>2172</v>
      </c>
      <c r="E586" s="178" t="s">
        <v>1169</v>
      </c>
      <c r="F586" s="176">
        <f t="shared" si="11"/>
        <v>0</v>
      </c>
      <c r="G586" s="176">
        <f t="shared" si="11"/>
        <v>0</v>
      </c>
      <c r="H586" s="179"/>
      <c r="I586" s="180"/>
      <c r="J586" s="179"/>
      <c r="K586" s="179"/>
      <c r="L586" s="179"/>
      <c r="M586" s="179"/>
      <c r="N586" s="180"/>
      <c r="O586" s="180"/>
    </row>
    <row r="587" spans="1:15" ht="15">
      <c r="A587">
        <f>Program!$B$5</f>
      </c>
      <c r="B587">
        <f>Program!$B$4</f>
      </c>
      <c r="C587" s="176">
        <v>582</v>
      </c>
      <c r="D587" s="178" t="s">
        <v>2173</v>
      </c>
      <c r="E587" s="178" t="s">
        <v>1170</v>
      </c>
      <c r="F587" s="176">
        <f t="shared" si="11"/>
        <v>0</v>
      </c>
      <c r="G587" s="176">
        <f t="shared" si="11"/>
        <v>0</v>
      </c>
      <c r="H587" s="179"/>
      <c r="I587" s="180"/>
      <c r="J587" s="179"/>
      <c r="K587" s="179"/>
      <c r="L587" s="179"/>
      <c r="M587" s="179"/>
      <c r="N587" s="180"/>
      <c r="O587" s="180"/>
    </row>
    <row r="588" spans="1:15" ht="15">
      <c r="A588">
        <f>Program!$B$5</f>
      </c>
      <c r="B588">
        <f>Program!$B$4</f>
      </c>
      <c r="C588" s="176">
        <v>583</v>
      </c>
      <c r="D588" s="178" t="s">
        <v>2174</v>
      </c>
      <c r="E588" s="178" t="s">
        <v>1171</v>
      </c>
      <c r="F588" s="176">
        <f t="shared" si="11"/>
        <v>0</v>
      </c>
      <c r="G588" s="176">
        <f t="shared" si="11"/>
        <v>0</v>
      </c>
      <c r="H588" s="179"/>
      <c r="I588" s="180"/>
      <c r="J588" s="179"/>
      <c r="K588" s="179"/>
      <c r="L588" s="179"/>
      <c r="M588" s="179"/>
      <c r="N588" s="180"/>
      <c r="O588" s="180"/>
    </row>
    <row r="589" spans="1:15" ht="15">
      <c r="A589">
        <f>Program!$B$5</f>
      </c>
      <c r="B589">
        <f>Program!$B$4</f>
      </c>
      <c r="C589" s="176">
        <v>584</v>
      </c>
      <c r="D589" s="178" t="s">
        <v>2175</v>
      </c>
      <c r="E589" s="178" t="s">
        <v>1172</v>
      </c>
      <c r="F589" s="176">
        <f t="shared" si="11"/>
        <v>0</v>
      </c>
      <c r="G589" s="176">
        <f t="shared" si="11"/>
        <v>0</v>
      </c>
      <c r="H589" s="179"/>
      <c r="I589" s="180"/>
      <c r="J589" s="179"/>
      <c r="K589" s="179"/>
      <c r="L589" s="179"/>
      <c r="M589" s="179"/>
      <c r="N589" s="180"/>
      <c r="O589" s="180"/>
    </row>
    <row r="590" spans="1:15" ht="15">
      <c r="A590">
        <f>Program!$B$5</f>
      </c>
      <c r="B590">
        <f>Program!$B$4</f>
      </c>
      <c r="C590" s="176">
        <v>585</v>
      </c>
      <c r="D590" s="178" t="s">
        <v>2176</v>
      </c>
      <c r="E590" s="178" t="s">
        <v>1173</v>
      </c>
      <c r="F590" s="176">
        <f t="shared" si="11"/>
        <v>0</v>
      </c>
      <c r="G590" s="176">
        <f t="shared" si="11"/>
        <v>0</v>
      </c>
      <c r="H590" s="179"/>
      <c r="I590" s="180"/>
      <c r="J590" s="179"/>
      <c r="K590" s="179"/>
      <c r="L590" s="179"/>
      <c r="M590" s="179"/>
      <c r="N590" s="180"/>
      <c r="O590" s="180"/>
    </row>
    <row r="591" spans="1:15" ht="15">
      <c r="A591">
        <f>Program!$B$5</f>
      </c>
      <c r="B591">
        <f>Program!$B$4</f>
      </c>
      <c r="C591" s="176">
        <v>586</v>
      </c>
      <c r="D591" s="178" t="s">
        <v>2177</v>
      </c>
      <c r="E591" s="178" t="s">
        <v>1174</v>
      </c>
      <c r="F591" s="176">
        <f t="shared" si="11"/>
        <v>0</v>
      </c>
      <c r="G591" s="176">
        <f t="shared" si="11"/>
        <v>0</v>
      </c>
      <c r="H591" s="179"/>
      <c r="I591" s="180"/>
      <c r="J591" s="179"/>
      <c r="K591" s="179"/>
      <c r="L591" s="179"/>
      <c r="M591" s="179"/>
      <c r="N591" s="180"/>
      <c r="O591" s="180"/>
    </row>
    <row r="592" spans="1:15" ht="15">
      <c r="A592">
        <f>Program!$B$5</f>
      </c>
      <c r="B592">
        <f>Program!$B$4</f>
      </c>
      <c r="C592" s="176">
        <v>587</v>
      </c>
      <c r="D592" s="178" t="s">
        <v>2178</v>
      </c>
      <c r="E592" s="178" t="s">
        <v>1175</v>
      </c>
      <c r="F592" s="176">
        <f t="shared" si="11"/>
        <v>0</v>
      </c>
      <c r="G592" s="176">
        <f t="shared" si="11"/>
        <v>0</v>
      </c>
      <c r="H592" s="179"/>
      <c r="I592" s="180"/>
      <c r="J592" s="179"/>
      <c r="K592" s="179"/>
      <c r="L592" s="179"/>
      <c r="M592" s="179"/>
      <c r="N592" s="180"/>
      <c r="O592" s="180"/>
    </row>
    <row r="593" spans="1:15" ht="15">
      <c r="A593">
        <f>Program!$B$5</f>
      </c>
      <c r="B593">
        <f>Program!$B$4</f>
      </c>
      <c r="C593" s="176">
        <v>588</v>
      </c>
      <c r="D593" s="178" t="s">
        <v>2179</v>
      </c>
      <c r="E593" s="178" t="s">
        <v>1176</v>
      </c>
      <c r="F593" s="176">
        <f t="shared" si="11"/>
        <v>0</v>
      </c>
      <c r="G593" s="176">
        <f t="shared" si="11"/>
        <v>0</v>
      </c>
      <c r="H593" s="179"/>
      <c r="I593" s="180"/>
      <c r="J593" s="179"/>
      <c r="K593" s="179"/>
      <c r="L593" s="179"/>
      <c r="M593" s="179"/>
      <c r="N593" s="180"/>
      <c r="O593" s="180"/>
    </row>
    <row r="594" spans="1:15" ht="15">
      <c r="A594">
        <f>Program!$B$5</f>
      </c>
      <c r="B594">
        <f>Program!$B$4</f>
      </c>
      <c r="C594" s="176">
        <v>589</v>
      </c>
      <c r="D594" s="178" t="s">
        <v>2180</v>
      </c>
      <c r="E594" s="178" t="s">
        <v>1177</v>
      </c>
      <c r="F594" s="176">
        <f t="shared" si="11"/>
        <v>0</v>
      </c>
      <c r="G594" s="176">
        <f t="shared" si="11"/>
        <v>0</v>
      </c>
      <c r="H594" s="179"/>
      <c r="I594" s="180"/>
      <c r="J594" s="179"/>
      <c r="K594" s="179"/>
      <c r="L594" s="179"/>
      <c r="M594" s="179"/>
      <c r="N594" s="180"/>
      <c r="O594" s="180"/>
    </row>
    <row r="595" spans="1:15" ht="15">
      <c r="A595">
        <f>Program!$B$5</f>
      </c>
      <c r="B595">
        <f>Program!$B$4</f>
      </c>
      <c r="C595" s="176">
        <v>590</v>
      </c>
      <c r="D595" s="178" t="s">
        <v>2181</v>
      </c>
      <c r="E595" s="178" t="s">
        <v>1178</v>
      </c>
      <c r="F595" s="176">
        <f t="shared" si="11"/>
        <v>0</v>
      </c>
      <c r="G595" s="176">
        <f t="shared" si="11"/>
        <v>0</v>
      </c>
      <c r="H595" s="179"/>
      <c r="I595" s="180"/>
      <c r="J595" s="179"/>
      <c r="K595" s="179"/>
      <c r="L595" s="179"/>
      <c r="M595" s="179"/>
      <c r="N595" s="180"/>
      <c r="O595" s="180"/>
    </row>
    <row r="596" spans="1:15" ht="15">
      <c r="A596">
        <f>Program!$B$5</f>
      </c>
      <c r="B596">
        <f>Program!$B$4</f>
      </c>
      <c r="C596" s="176">
        <v>591</v>
      </c>
      <c r="D596" s="178" t="s">
        <v>2182</v>
      </c>
      <c r="E596" s="178" t="s">
        <v>1179</v>
      </c>
      <c r="F596" s="176">
        <f t="shared" si="11"/>
        <v>0</v>
      </c>
      <c r="G596" s="176">
        <f t="shared" si="11"/>
        <v>0</v>
      </c>
      <c r="H596" s="179"/>
      <c r="I596" s="180"/>
      <c r="J596" s="179"/>
      <c r="K596" s="179"/>
      <c r="L596" s="179"/>
      <c r="M596" s="179"/>
      <c r="N596" s="180"/>
      <c r="O596" s="180"/>
    </row>
    <row r="597" spans="1:15" ht="15">
      <c r="A597">
        <f>Program!$B$5</f>
      </c>
      <c r="B597">
        <f>Program!$B$4</f>
      </c>
      <c r="C597" s="176">
        <v>592</v>
      </c>
      <c r="D597" s="178" t="s">
        <v>2183</v>
      </c>
      <c r="E597" s="178" t="s">
        <v>1180</v>
      </c>
      <c r="F597" s="176">
        <f t="shared" si="11"/>
        <v>0</v>
      </c>
      <c r="G597" s="176">
        <f t="shared" si="11"/>
        <v>0</v>
      </c>
      <c r="H597" s="179"/>
      <c r="I597" s="180"/>
      <c r="J597" s="179"/>
      <c r="K597" s="179"/>
      <c r="L597" s="179"/>
      <c r="M597" s="179"/>
      <c r="N597" s="180"/>
      <c r="O597" s="180"/>
    </row>
    <row r="598" spans="1:15" ht="15">
      <c r="A598">
        <f>Program!$B$5</f>
      </c>
      <c r="B598">
        <f>Program!$B$4</f>
      </c>
      <c r="C598" s="176">
        <v>593</v>
      </c>
      <c r="D598" s="178" t="s">
        <v>2184</v>
      </c>
      <c r="E598" s="178" t="s">
        <v>1181</v>
      </c>
      <c r="F598" s="176">
        <f t="shared" si="11"/>
        <v>0</v>
      </c>
      <c r="G598" s="176">
        <f t="shared" si="11"/>
        <v>0</v>
      </c>
      <c r="H598" s="179"/>
      <c r="I598" s="180"/>
      <c r="J598" s="179"/>
      <c r="K598" s="179"/>
      <c r="L598" s="179"/>
      <c r="M598" s="179"/>
      <c r="N598" s="180"/>
      <c r="O598" s="180"/>
    </row>
    <row r="599" spans="1:15" ht="15">
      <c r="A599">
        <f>Program!$B$5</f>
      </c>
      <c r="B599">
        <f>Program!$B$4</f>
      </c>
      <c r="C599" s="176">
        <v>594</v>
      </c>
      <c r="D599" s="178" t="s">
        <v>2185</v>
      </c>
      <c r="E599" s="178" t="s">
        <v>1182</v>
      </c>
      <c r="F599" s="176">
        <f t="shared" si="11"/>
        <v>0</v>
      </c>
      <c r="G599" s="176">
        <f t="shared" si="11"/>
        <v>0</v>
      </c>
      <c r="H599" s="179"/>
      <c r="I599" s="180"/>
      <c r="J599" s="179"/>
      <c r="K599" s="179"/>
      <c r="L599" s="179"/>
      <c r="M599" s="179"/>
      <c r="N599" s="180"/>
      <c r="O599" s="180"/>
    </row>
    <row r="600" spans="1:15" ht="15">
      <c r="A600">
        <f>Program!$B$5</f>
      </c>
      <c r="B600">
        <f>Program!$B$4</f>
      </c>
      <c r="C600" s="176">
        <v>595</v>
      </c>
      <c r="D600" s="178" t="s">
        <v>2186</v>
      </c>
      <c r="E600" s="178" t="s">
        <v>1183</v>
      </c>
      <c r="F600" s="176">
        <f t="shared" si="11"/>
        <v>0</v>
      </c>
      <c r="G600" s="176">
        <f t="shared" si="11"/>
        <v>0</v>
      </c>
      <c r="H600" s="179"/>
      <c r="I600" s="180"/>
      <c r="J600" s="179"/>
      <c r="K600" s="179"/>
      <c r="L600" s="179"/>
      <c r="M600" s="179"/>
      <c r="N600" s="180"/>
      <c r="O600" s="180"/>
    </row>
    <row r="601" spans="1:15" ht="15">
      <c r="A601">
        <f>Program!$B$5</f>
      </c>
      <c r="B601">
        <f>Program!$B$4</f>
      </c>
      <c r="C601" s="176">
        <v>596</v>
      </c>
      <c r="D601" s="178" t="s">
        <v>2187</v>
      </c>
      <c r="E601" s="178" t="s">
        <v>2188</v>
      </c>
      <c r="F601" s="176">
        <f t="shared" si="11"/>
        <v>0</v>
      </c>
      <c r="G601" s="176">
        <f t="shared" si="11"/>
        <v>0</v>
      </c>
      <c r="H601" s="179"/>
      <c r="I601" s="180"/>
      <c r="J601" s="179"/>
      <c r="K601" s="179"/>
      <c r="L601" s="179"/>
      <c r="M601" s="179"/>
      <c r="N601" s="180"/>
      <c r="O601" s="180"/>
    </row>
    <row r="602" spans="1:15" ht="15">
      <c r="A602">
        <f>Program!$B$5</f>
      </c>
      <c r="B602">
        <f>Program!$B$4</f>
      </c>
      <c r="C602" s="176">
        <v>597</v>
      </c>
      <c r="D602" s="178" t="s">
        <v>1184</v>
      </c>
      <c r="E602" s="178" t="s">
        <v>1185</v>
      </c>
      <c r="F602" s="176">
        <f t="shared" si="11"/>
        <v>0</v>
      </c>
      <c r="G602" s="176">
        <f t="shared" si="11"/>
        <v>0</v>
      </c>
      <c r="H602" s="179"/>
      <c r="I602" s="180"/>
      <c r="J602" s="179"/>
      <c r="K602" s="179"/>
      <c r="L602" s="179"/>
      <c r="M602" s="179"/>
      <c r="N602" s="180"/>
      <c r="O602" s="180"/>
    </row>
    <row r="603" spans="1:15" ht="15">
      <c r="A603">
        <f>Program!$B$5</f>
      </c>
      <c r="B603">
        <f>Program!$B$4</f>
      </c>
      <c r="C603" s="176">
        <v>598</v>
      </c>
      <c r="D603" s="178" t="s">
        <v>2189</v>
      </c>
      <c r="E603" s="178" t="s">
        <v>1186</v>
      </c>
      <c r="F603" s="176">
        <f t="shared" si="11"/>
        <v>0</v>
      </c>
      <c r="G603" s="176">
        <f t="shared" si="11"/>
        <v>0</v>
      </c>
      <c r="H603" s="179"/>
      <c r="I603" s="180"/>
      <c r="J603" s="179"/>
      <c r="K603" s="179"/>
      <c r="L603" s="179"/>
      <c r="M603" s="179"/>
      <c r="N603" s="180"/>
      <c r="O603" s="180"/>
    </row>
    <row r="604" spans="1:15" ht="15">
      <c r="A604">
        <f>Program!$B$5</f>
      </c>
      <c r="B604">
        <f>Program!$B$4</f>
      </c>
      <c r="C604" s="176">
        <v>599</v>
      </c>
      <c r="D604" s="178" t="s">
        <v>2190</v>
      </c>
      <c r="E604" s="178" t="s">
        <v>1187</v>
      </c>
      <c r="F604" s="176">
        <f t="shared" si="11"/>
        <v>0</v>
      </c>
      <c r="G604" s="176">
        <f t="shared" si="11"/>
        <v>0</v>
      </c>
      <c r="H604" s="179"/>
      <c r="I604" s="180"/>
      <c r="J604" s="179"/>
      <c r="K604" s="179"/>
      <c r="L604" s="179"/>
      <c r="M604" s="179"/>
      <c r="N604" s="180"/>
      <c r="O604" s="180"/>
    </row>
    <row r="605" spans="1:15" ht="15">
      <c r="A605">
        <f>Program!$B$5</f>
      </c>
      <c r="B605">
        <f>Program!$B$4</f>
      </c>
      <c r="C605" s="176">
        <v>600</v>
      </c>
      <c r="D605" s="178" t="s">
        <v>2191</v>
      </c>
      <c r="E605" s="178" t="s">
        <v>1188</v>
      </c>
      <c r="F605" s="176">
        <f t="shared" si="11"/>
        <v>0</v>
      </c>
      <c r="G605" s="176">
        <f t="shared" si="11"/>
        <v>0</v>
      </c>
      <c r="H605" s="179"/>
      <c r="I605" s="180"/>
      <c r="J605" s="179"/>
      <c r="K605" s="179"/>
      <c r="L605" s="179"/>
      <c r="M605" s="179"/>
      <c r="N605" s="180"/>
      <c r="O605" s="180"/>
    </row>
    <row r="606" spans="1:15" ht="15">
      <c r="A606">
        <f>Program!$B$5</f>
      </c>
      <c r="B606">
        <f>Program!$B$4</f>
      </c>
      <c r="C606" s="176">
        <v>601</v>
      </c>
      <c r="D606" s="178" t="s">
        <v>2192</v>
      </c>
      <c r="E606" s="178" t="s">
        <v>1189</v>
      </c>
      <c r="F606" s="176">
        <f t="shared" si="11"/>
        <v>0</v>
      </c>
      <c r="G606" s="176">
        <f t="shared" si="11"/>
        <v>0</v>
      </c>
      <c r="H606" s="179"/>
      <c r="I606" s="180"/>
      <c r="J606" s="179"/>
      <c r="K606" s="179"/>
      <c r="L606" s="179"/>
      <c r="M606" s="179"/>
      <c r="N606" s="180"/>
      <c r="O606" s="180"/>
    </row>
    <row r="607" spans="1:15" ht="15">
      <c r="A607">
        <f>Program!$B$5</f>
      </c>
      <c r="B607">
        <f>Program!$B$4</f>
      </c>
      <c r="C607" s="176">
        <v>602</v>
      </c>
      <c r="D607" s="178" t="s">
        <v>2193</v>
      </c>
      <c r="E607" s="178" t="s">
        <v>2194</v>
      </c>
      <c r="F607" s="176">
        <f t="shared" si="11"/>
        <v>0</v>
      </c>
      <c r="G607" s="176">
        <f t="shared" si="11"/>
        <v>0</v>
      </c>
      <c r="H607" s="179"/>
      <c r="I607" s="180"/>
      <c r="J607" s="179"/>
      <c r="K607" s="179"/>
      <c r="L607" s="179"/>
      <c r="M607" s="179"/>
      <c r="N607" s="180"/>
      <c r="O607" s="180"/>
    </row>
    <row r="608" spans="1:15" ht="15">
      <c r="A608">
        <f>Program!$B$5</f>
      </c>
      <c r="B608">
        <f>Program!$B$4</f>
      </c>
      <c r="C608" s="176">
        <v>603</v>
      </c>
      <c r="D608" s="178" t="s">
        <v>2195</v>
      </c>
      <c r="E608" s="178" t="s">
        <v>1190</v>
      </c>
      <c r="F608" s="176">
        <f t="shared" si="11"/>
        <v>0</v>
      </c>
      <c r="G608" s="176">
        <f t="shared" si="11"/>
        <v>0</v>
      </c>
      <c r="H608" s="179"/>
      <c r="I608" s="180"/>
      <c r="J608" s="179"/>
      <c r="K608" s="179"/>
      <c r="L608" s="179"/>
      <c r="M608" s="179"/>
      <c r="N608" s="180"/>
      <c r="O608" s="180"/>
    </row>
    <row r="609" spans="1:15" ht="15">
      <c r="A609">
        <f>Program!$B$5</f>
      </c>
      <c r="B609">
        <f>Program!$B$4</f>
      </c>
      <c r="C609" s="176">
        <v>604</v>
      </c>
      <c r="D609" s="178" t="s">
        <v>2196</v>
      </c>
      <c r="E609" s="178" t="s">
        <v>1191</v>
      </c>
      <c r="F609" s="176">
        <f t="shared" si="11"/>
        <v>0</v>
      </c>
      <c r="G609" s="176">
        <f t="shared" si="11"/>
        <v>0</v>
      </c>
      <c r="H609" s="179"/>
      <c r="I609" s="180"/>
      <c r="J609" s="179"/>
      <c r="K609" s="179"/>
      <c r="L609" s="179"/>
      <c r="M609" s="179"/>
      <c r="N609" s="180"/>
      <c r="O609" s="180"/>
    </row>
    <row r="610" spans="1:15" ht="15">
      <c r="A610">
        <f>Program!$B$5</f>
      </c>
      <c r="B610">
        <f>Program!$B$4</f>
      </c>
      <c r="C610" s="176">
        <v>605</v>
      </c>
      <c r="D610" s="178" t="s">
        <v>2197</v>
      </c>
      <c r="E610" s="178" t="s">
        <v>2198</v>
      </c>
      <c r="F610" s="176">
        <f t="shared" si="11"/>
        <v>0</v>
      </c>
      <c r="G610" s="176">
        <f t="shared" si="11"/>
        <v>0</v>
      </c>
      <c r="H610" s="179"/>
      <c r="I610" s="180"/>
      <c r="J610" s="179"/>
      <c r="K610" s="179"/>
      <c r="L610" s="179"/>
      <c r="M610" s="179"/>
      <c r="N610" s="180"/>
      <c r="O610" s="180"/>
    </row>
    <row r="611" spans="1:15" ht="15">
      <c r="A611">
        <f>Program!$B$5</f>
      </c>
      <c r="B611">
        <f>Program!$B$4</f>
      </c>
      <c r="C611" s="176">
        <v>606</v>
      </c>
      <c r="D611" s="178" t="s">
        <v>1192</v>
      </c>
      <c r="E611" s="178" t="s">
        <v>1193</v>
      </c>
      <c r="F611" s="176">
        <f t="shared" si="11"/>
        <v>0</v>
      </c>
      <c r="G611" s="176">
        <f t="shared" si="11"/>
        <v>0</v>
      </c>
      <c r="H611" s="179"/>
      <c r="I611" s="180"/>
      <c r="J611" s="179"/>
      <c r="K611" s="179"/>
      <c r="L611" s="179"/>
      <c r="M611" s="179"/>
      <c r="N611" s="180"/>
      <c r="O611" s="180"/>
    </row>
    <row r="612" spans="1:15" ht="15">
      <c r="A612">
        <f>Program!$B$5</f>
      </c>
      <c r="B612">
        <f>Program!$B$4</f>
      </c>
      <c r="C612" s="176">
        <v>607</v>
      </c>
      <c r="D612" s="178" t="s">
        <v>2199</v>
      </c>
      <c r="E612" s="178" t="s">
        <v>1194</v>
      </c>
      <c r="F612" s="176">
        <f t="shared" si="11"/>
        <v>0</v>
      </c>
      <c r="G612" s="176">
        <f t="shared" si="11"/>
        <v>0</v>
      </c>
      <c r="H612" s="179"/>
      <c r="I612" s="180"/>
      <c r="J612" s="179"/>
      <c r="K612" s="179"/>
      <c r="L612" s="179"/>
      <c r="M612" s="179"/>
      <c r="N612" s="180"/>
      <c r="O612" s="180"/>
    </row>
    <row r="613" spans="1:15" ht="15">
      <c r="A613">
        <f>Program!$B$5</f>
      </c>
      <c r="B613">
        <f>Program!$B$4</f>
      </c>
      <c r="C613" s="176">
        <v>608</v>
      </c>
      <c r="D613" s="178" t="s">
        <v>2200</v>
      </c>
      <c r="E613" s="178" t="s">
        <v>1195</v>
      </c>
      <c r="F613" s="176">
        <f t="shared" si="11"/>
        <v>0</v>
      </c>
      <c r="G613" s="176">
        <f t="shared" si="11"/>
        <v>0</v>
      </c>
      <c r="H613" s="179"/>
      <c r="I613" s="180"/>
      <c r="J613" s="179"/>
      <c r="K613" s="179"/>
      <c r="L613" s="179"/>
      <c r="M613" s="179"/>
      <c r="N613" s="180"/>
      <c r="O613" s="180"/>
    </row>
    <row r="614" spans="1:15" ht="15">
      <c r="A614">
        <f>Program!$B$5</f>
      </c>
      <c r="B614">
        <f>Program!$B$4</f>
      </c>
      <c r="C614" s="176">
        <v>609</v>
      </c>
      <c r="D614" s="178" t="s">
        <v>2201</v>
      </c>
      <c r="E614" s="178" t="s">
        <v>1196</v>
      </c>
      <c r="F614" s="176">
        <f t="shared" si="11"/>
        <v>0</v>
      </c>
      <c r="G614" s="176">
        <f t="shared" si="11"/>
        <v>0</v>
      </c>
      <c r="H614" s="179"/>
      <c r="I614" s="180"/>
      <c r="J614" s="179"/>
      <c r="K614" s="179"/>
      <c r="L614" s="179"/>
      <c r="M614" s="179"/>
      <c r="N614" s="180"/>
      <c r="O614" s="180"/>
    </row>
    <row r="615" spans="1:15" ht="15">
      <c r="A615">
        <f>Program!$B$5</f>
      </c>
      <c r="B615">
        <f>Program!$B$4</f>
      </c>
      <c r="C615" s="176">
        <v>610</v>
      </c>
      <c r="D615" s="178" t="s">
        <v>2202</v>
      </c>
      <c r="E615" s="178" t="s">
        <v>1197</v>
      </c>
      <c r="F615" s="176">
        <f t="shared" si="11"/>
        <v>0</v>
      </c>
      <c r="G615" s="176">
        <f t="shared" si="11"/>
        <v>0</v>
      </c>
      <c r="H615" s="179"/>
      <c r="I615" s="180"/>
      <c r="J615" s="179"/>
      <c r="K615" s="179"/>
      <c r="L615" s="179"/>
      <c r="M615" s="179"/>
      <c r="N615" s="180"/>
      <c r="O615" s="180"/>
    </row>
    <row r="616" spans="1:15" ht="15">
      <c r="A616">
        <f>Program!$B$5</f>
      </c>
      <c r="B616">
        <f>Program!$B$4</f>
      </c>
      <c r="C616" s="176">
        <v>611</v>
      </c>
      <c r="D616" s="178" t="s">
        <v>2203</v>
      </c>
      <c r="E616" s="178" t="s">
        <v>1198</v>
      </c>
      <c r="F616" s="176">
        <f t="shared" si="11"/>
        <v>0</v>
      </c>
      <c r="G616" s="176">
        <f t="shared" si="11"/>
        <v>0</v>
      </c>
      <c r="H616" s="179"/>
      <c r="I616" s="180"/>
      <c r="J616" s="179"/>
      <c r="K616" s="179"/>
      <c r="L616" s="179"/>
      <c r="M616" s="179"/>
      <c r="N616" s="180"/>
      <c r="O616" s="180"/>
    </row>
    <row r="617" spans="1:15" ht="15">
      <c r="A617">
        <f>Program!$B$5</f>
      </c>
      <c r="B617">
        <f>Program!$B$4</f>
      </c>
      <c r="C617" s="176">
        <v>612</v>
      </c>
      <c r="D617" s="178" t="s">
        <v>2204</v>
      </c>
      <c r="E617" s="178" t="s">
        <v>2205</v>
      </c>
      <c r="F617" s="176">
        <f t="shared" si="11"/>
        <v>0</v>
      </c>
      <c r="G617" s="176">
        <f t="shared" si="11"/>
        <v>0</v>
      </c>
      <c r="H617" s="179"/>
      <c r="I617" s="180"/>
      <c r="J617" s="179"/>
      <c r="K617" s="179"/>
      <c r="L617" s="179"/>
      <c r="M617" s="179"/>
      <c r="N617" s="180"/>
      <c r="O617" s="180"/>
    </row>
    <row r="618" spans="1:15" ht="15">
      <c r="A618">
        <f>Program!$B$5</f>
      </c>
      <c r="B618">
        <f>Program!$B$4</f>
      </c>
      <c r="C618" s="176">
        <v>613</v>
      </c>
      <c r="D618" s="178" t="s">
        <v>2206</v>
      </c>
      <c r="E618" s="178" t="s">
        <v>1199</v>
      </c>
      <c r="F618" s="176">
        <f t="shared" si="11"/>
        <v>0</v>
      </c>
      <c r="G618" s="176">
        <f t="shared" si="11"/>
        <v>0</v>
      </c>
      <c r="H618" s="179"/>
      <c r="I618" s="180"/>
      <c r="J618" s="179"/>
      <c r="K618" s="179"/>
      <c r="L618" s="179"/>
      <c r="M618" s="179"/>
      <c r="N618" s="180"/>
      <c r="O618" s="180"/>
    </row>
    <row r="619" spans="1:15" ht="15">
      <c r="A619">
        <f>Program!$B$5</f>
      </c>
      <c r="B619">
        <f>Program!$B$4</f>
      </c>
      <c r="C619" s="176">
        <v>614</v>
      </c>
      <c r="D619" s="178" t="s">
        <v>1200</v>
      </c>
      <c r="E619" s="178" t="s">
        <v>1201</v>
      </c>
      <c r="F619" s="176">
        <f t="shared" si="11"/>
        <v>0</v>
      </c>
      <c r="G619" s="176">
        <f t="shared" si="11"/>
        <v>0</v>
      </c>
      <c r="H619" s="179"/>
      <c r="I619" s="180"/>
      <c r="J619" s="179"/>
      <c r="K619" s="179"/>
      <c r="L619" s="179"/>
      <c r="M619" s="179"/>
      <c r="N619" s="180"/>
      <c r="O619" s="180"/>
    </row>
    <row r="620" spans="1:15" ht="15">
      <c r="A620">
        <f>Program!$B$5</f>
      </c>
      <c r="B620">
        <f>Program!$B$4</f>
      </c>
      <c r="C620" s="176">
        <v>615</v>
      </c>
      <c r="D620" s="178" t="s">
        <v>2207</v>
      </c>
      <c r="E620" s="178" t="s">
        <v>1202</v>
      </c>
      <c r="F620" s="176">
        <f t="shared" si="11"/>
        <v>0</v>
      </c>
      <c r="G620" s="176">
        <f t="shared" si="11"/>
        <v>0</v>
      </c>
      <c r="H620" s="179"/>
      <c r="I620" s="180"/>
      <c r="J620" s="179"/>
      <c r="K620" s="179"/>
      <c r="L620" s="179"/>
      <c r="M620" s="179"/>
      <c r="N620" s="180"/>
      <c r="O620" s="180"/>
    </row>
    <row r="621" spans="1:15" ht="15">
      <c r="A621">
        <f>Program!$B$5</f>
      </c>
      <c r="B621">
        <f>Program!$B$4</f>
      </c>
      <c r="C621" s="176">
        <v>616</v>
      </c>
      <c r="D621" s="178" t="s">
        <v>2208</v>
      </c>
      <c r="E621" s="178" t="s">
        <v>1203</v>
      </c>
      <c r="F621" s="176">
        <f t="shared" si="11"/>
        <v>0</v>
      </c>
      <c r="G621" s="176">
        <f t="shared" si="11"/>
        <v>0</v>
      </c>
      <c r="H621" s="179"/>
      <c r="I621" s="180"/>
      <c r="J621" s="179"/>
      <c r="K621" s="179"/>
      <c r="L621" s="179"/>
      <c r="M621" s="179"/>
      <c r="N621" s="180"/>
      <c r="O621" s="180"/>
    </row>
    <row r="622" spans="1:15" ht="15">
      <c r="A622">
        <f>Program!$B$5</f>
      </c>
      <c r="B622">
        <f>Program!$B$4</f>
      </c>
      <c r="C622" s="176">
        <v>617</v>
      </c>
      <c r="D622" s="178" t="s">
        <v>2209</v>
      </c>
      <c r="E622" s="178" t="s">
        <v>1204</v>
      </c>
      <c r="F622" s="176">
        <f t="shared" si="11"/>
        <v>0</v>
      </c>
      <c r="G622" s="176">
        <f t="shared" si="11"/>
        <v>0</v>
      </c>
      <c r="H622" s="179"/>
      <c r="I622" s="180"/>
      <c r="J622" s="179"/>
      <c r="K622" s="179"/>
      <c r="L622" s="179"/>
      <c r="M622" s="179"/>
      <c r="N622" s="180"/>
      <c r="O622" s="180"/>
    </row>
    <row r="623" spans="1:15" ht="15">
      <c r="A623">
        <f>Program!$B$5</f>
      </c>
      <c r="B623">
        <f>Program!$B$4</f>
      </c>
      <c r="C623" s="176">
        <v>618</v>
      </c>
      <c r="D623" s="178" t="s">
        <v>2210</v>
      </c>
      <c r="E623" s="178" t="s">
        <v>1205</v>
      </c>
      <c r="F623" s="176">
        <f t="shared" si="11"/>
        <v>0</v>
      </c>
      <c r="G623" s="176">
        <f t="shared" si="11"/>
        <v>0</v>
      </c>
      <c r="H623" s="179"/>
      <c r="I623" s="180"/>
      <c r="J623" s="179"/>
      <c r="K623" s="179"/>
      <c r="L623" s="179"/>
      <c r="M623" s="179"/>
      <c r="N623" s="180"/>
      <c r="O623" s="180"/>
    </row>
    <row r="624" spans="1:15" ht="15">
      <c r="A624">
        <f>Program!$B$5</f>
      </c>
      <c r="B624">
        <f>Program!$B$4</f>
      </c>
      <c r="C624" s="176">
        <v>619</v>
      </c>
      <c r="D624" s="178" t="s">
        <v>2211</v>
      </c>
      <c r="E624" s="178" t="s">
        <v>1206</v>
      </c>
      <c r="F624" s="176">
        <f t="shared" si="11"/>
        <v>0</v>
      </c>
      <c r="G624" s="176">
        <f t="shared" si="11"/>
        <v>0</v>
      </c>
      <c r="H624" s="179"/>
      <c r="I624" s="180"/>
      <c r="J624" s="179"/>
      <c r="K624" s="179"/>
      <c r="L624" s="179"/>
      <c r="M624" s="179"/>
      <c r="N624" s="180"/>
      <c r="O624" s="180"/>
    </row>
    <row r="625" spans="1:15" ht="15">
      <c r="A625">
        <f>Program!$B$5</f>
      </c>
      <c r="B625">
        <f>Program!$B$4</f>
      </c>
      <c r="C625" s="176">
        <v>620</v>
      </c>
      <c r="D625" s="178" t="s">
        <v>2212</v>
      </c>
      <c r="E625" s="178" t="s">
        <v>1207</v>
      </c>
      <c r="F625" s="176">
        <f t="shared" si="11"/>
        <v>0</v>
      </c>
      <c r="G625" s="176">
        <f t="shared" si="11"/>
        <v>0</v>
      </c>
      <c r="H625" s="179"/>
      <c r="I625" s="180"/>
      <c r="J625" s="179"/>
      <c r="K625" s="179"/>
      <c r="L625" s="179"/>
      <c r="M625" s="179"/>
      <c r="N625" s="180"/>
      <c r="O625" s="180"/>
    </row>
    <row r="626" spans="1:15" ht="15">
      <c r="A626">
        <f>Program!$B$5</f>
      </c>
      <c r="B626">
        <f>Program!$B$4</f>
      </c>
      <c r="C626" s="176">
        <v>621</v>
      </c>
      <c r="D626" s="178" t="s">
        <v>1208</v>
      </c>
      <c r="E626" s="178" t="s">
        <v>1209</v>
      </c>
      <c r="F626" s="176">
        <f t="shared" si="11"/>
        <v>0</v>
      </c>
      <c r="G626" s="176">
        <f t="shared" si="11"/>
        <v>0</v>
      </c>
      <c r="H626" s="179"/>
      <c r="I626" s="180"/>
      <c r="J626" s="179"/>
      <c r="K626" s="179"/>
      <c r="L626" s="179"/>
      <c r="M626" s="179"/>
      <c r="N626" s="180"/>
      <c r="O626" s="180"/>
    </row>
    <row r="627" spans="1:15" ht="15">
      <c r="A627">
        <f>Program!$B$5</f>
      </c>
      <c r="B627">
        <f>Program!$B$4</f>
      </c>
      <c r="C627" s="176">
        <v>622</v>
      </c>
      <c r="D627" s="178" t="s">
        <v>2213</v>
      </c>
      <c r="E627" s="178" t="s">
        <v>1210</v>
      </c>
      <c r="F627" s="176">
        <f t="shared" si="11"/>
        <v>0</v>
      </c>
      <c r="G627" s="176">
        <f t="shared" si="11"/>
        <v>0</v>
      </c>
      <c r="H627" s="179"/>
      <c r="I627" s="180"/>
      <c r="J627" s="179"/>
      <c r="K627" s="179"/>
      <c r="L627" s="179"/>
      <c r="M627" s="179"/>
      <c r="N627" s="180"/>
      <c r="O627" s="180"/>
    </row>
    <row r="628" spans="1:15" ht="15">
      <c r="A628">
        <f>Program!$B$5</f>
      </c>
      <c r="B628">
        <f>Program!$B$4</f>
      </c>
      <c r="C628" s="176">
        <v>623</v>
      </c>
      <c r="D628" s="178" t="s">
        <v>2214</v>
      </c>
      <c r="E628" s="178" t="s">
        <v>1211</v>
      </c>
      <c r="F628" s="176">
        <f t="shared" si="11"/>
        <v>0</v>
      </c>
      <c r="G628" s="176">
        <f t="shared" si="11"/>
        <v>0</v>
      </c>
      <c r="H628" s="179"/>
      <c r="I628" s="180"/>
      <c r="J628" s="179"/>
      <c r="K628" s="179"/>
      <c r="L628" s="179"/>
      <c r="M628" s="179"/>
      <c r="N628" s="180"/>
      <c r="O628" s="180"/>
    </row>
    <row r="629" spans="1:15" ht="15">
      <c r="A629">
        <f>Program!$B$5</f>
      </c>
      <c r="B629">
        <f>Program!$B$4</f>
      </c>
      <c r="C629" s="176">
        <v>624</v>
      </c>
      <c r="D629" s="178" t="s">
        <v>2215</v>
      </c>
      <c r="E629" s="178" t="s">
        <v>1212</v>
      </c>
      <c r="F629" s="176">
        <f t="shared" si="11"/>
        <v>0</v>
      </c>
      <c r="G629" s="176">
        <f t="shared" si="11"/>
        <v>0</v>
      </c>
      <c r="H629" s="179"/>
      <c r="I629" s="180"/>
      <c r="J629" s="179"/>
      <c r="K629" s="179"/>
      <c r="L629" s="179"/>
      <c r="M629" s="179"/>
      <c r="N629" s="180"/>
      <c r="O629" s="180"/>
    </row>
    <row r="630" spans="1:15" ht="15">
      <c r="A630">
        <f>Program!$B$5</f>
      </c>
      <c r="B630">
        <f>Program!$B$4</f>
      </c>
      <c r="C630" s="176">
        <v>625</v>
      </c>
      <c r="D630" s="178" t="s">
        <v>2216</v>
      </c>
      <c r="E630" s="178" t="s">
        <v>2217</v>
      </c>
      <c r="F630" s="176">
        <f t="shared" si="11"/>
        <v>0</v>
      </c>
      <c r="G630" s="176">
        <f t="shared" si="11"/>
        <v>0</v>
      </c>
      <c r="H630" s="179"/>
      <c r="I630" s="180"/>
      <c r="J630" s="179"/>
      <c r="K630" s="179"/>
      <c r="L630" s="179"/>
      <c r="M630" s="179"/>
      <c r="N630" s="180"/>
      <c r="O630" s="180"/>
    </row>
    <row r="631" spans="1:15" ht="15">
      <c r="A631">
        <f>Program!$B$5</f>
      </c>
      <c r="B631">
        <f>Program!$B$4</f>
      </c>
      <c r="C631" s="176">
        <v>626</v>
      </c>
      <c r="D631" s="178" t="s">
        <v>2218</v>
      </c>
      <c r="E631" s="178" t="s">
        <v>1213</v>
      </c>
      <c r="F631" s="176">
        <f t="shared" si="11"/>
        <v>0</v>
      </c>
      <c r="G631" s="176">
        <f t="shared" si="11"/>
        <v>0</v>
      </c>
      <c r="H631" s="179"/>
      <c r="I631" s="180"/>
      <c r="J631" s="179"/>
      <c r="K631" s="179"/>
      <c r="L631" s="179"/>
      <c r="M631" s="179"/>
      <c r="N631" s="180"/>
      <c r="O631" s="180"/>
    </row>
    <row r="632" spans="1:15" ht="15">
      <c r="A632">
        <f>Program!$B$5</f>
      </c>
      <c r="B632">
        <f>Program!$B$4</f>
      </c>
      <c r="C632" s="176">
        <v>627</v>
      </c>
      <c r="D632" s="178" t="s">
        <v>2219</v>
      </c>
      <c r="E632" s="178" t="s">
        <v>1214</v>
      </c>
      <c r="F632" s="176">
        <f t="shared" si="11"/>
        <v>0</v>
      </c>
      <c r="G632" s="176">
        <f t="shared" si="11"/>
        <v>0</v>
      </c>
      <c r="H632" s="179"/>
      <c r="I632" s="180"/>
      <c r="J632" s="179"/>
      <c r="K632" s="179"/>
      <c r="L632" s="179"/>
      <c r="M632" s="179"/>
      <c r="N632" s="180"/>
      <c r="O632" s="180"/>
    </row>
    <row r="633" spans="1:15" ht="15">
      <c r="A633">
        <f>Program!$B$5</f>
      </c>
      <c r="B633">
        <f>Program!$B$4</f>
      </c>
      <c r="C633" s="176">
        <v>628</v>
      </c>
      <c r="D633" s="178" t="s">
        <v>2220</v>
      </c>
      <c r="E633" s="178" t="s">
        <v>1215</v>
      </c>
      <c r="F633" s="176">
        <f t="shared" si="11"/>
        <v>0</v>
      </c>
      <c r="G633" s="176">
        <f t="shared" si="11"/>
        <v>0</v>
      </c>
      <c r="H633" s="179"/>
      <c r="I633" s="180"/>
      <c r="J633" s="179"/>
      <c r="K633" s="179"/>
      <c r="L633" s="179"/>
      <c r="M633" s="179"/>
      <c r="N633" s="180"/>
      <c r="O633" s="180"/>
    </row>
    <row r="634" spans="1:15" ht="15">
      <c r="A634">
        <f>Program!$B$5</f>
      </c>
      <c r="B634">
        <f>Program!$B$4</f>
      </c>
      <c r="C634" s="176">
        <v>629</v>
      </c>
      <c r="D634" s="178" t="s">
        <v>2221</v>
      </c>
      <c r="E634" s="178" t="s">
        <v>1216</v>
      </c>
      <c r="F634" s="176">
        <f t="shared" si="11"/>
        <v>0</v>
      </c>
      <c r="G634" s="176">
        <f t="shared" si="11"/>
        <v>0</v>
      </c>
      <c r="H634" s="179"/>
      <c r="I634" s="180"/>
      <c r="J634" s="179"/>
      <c r="K634" s="179"/>
      <c r="L634" s="179"/>
      <c r="M634" s="179"/>
      <c r="N634" s="180"/>
      <c r="O634" s="180"/>
    </row>
    <row r="635" spans="1:15" ht="15">
      <c r="A635">
        <f>Program!$B$5</f>
      </c>
      <c r="B635">
        <f>Program!$B$4</f>
      </c>
      <c r="C635" s="176">
        <v>630</v>
      </c>
      <c r="D635" s="178" t="s">
        <v>2222</v>
      </c>
      <c r="E635" s="178" t="s">
        <v>1217</v>
      </c>
      <c r="F635" s="176">
        <f t="shared" si="11"/>
        <v>0</v>
      </c>
      <c r="G635" s="176">
        <f t="shared" si="11"/>
        <v>0</v>
      </c>
      <c r="H635" s="179"/>
      <c r="I635" s="180"/>
      <c r="J635" s="179"/>
      <c r="K635" s="179"/>
      <c r="L635" s="179"/>
      <c r="M635" s="179"/>
      <c r="N635" s="180"/>
      <c r="O635" s="180"/>
    </row>
    <row r="636" spans="1:15" ht="15">
      <c r="A636">
        <f>Program!$B$5</f>
      </c>
      <c r="B636">
        <f>Program!$B$4</f>
      </c>
      <c r="C636" s="176">
        <v>631</v>
      </c>
      <c r="D636" s="178" t="s">
        <v>2223</v>
      </c>
      <c r="E636" s="178" t="s">
        <v>1218</v>
      </c>
      <c r="F636" s="176">
        <f t="shared" si="11"/>
        <v>0</v>
      </c>
      <c r="G636" s="176">
        <f t="shared" si="11"/>
        <v>0</v>
      </c>
      <c r="H636" s="179"/>
      <c r="I636" s="180"/>
      <c r="J636" s="179"/>
      <c r="K636" s="179"/>
      <c r="L636" s="179"/>
      <c r="M636" s="179"/>
      <c r="N636" s="180"/>
      <c r="O636" s="180"/>
    </row>
    <row r="637" spans="1:15" ht="15">
      <c r="A637">
        <f>Program!$B$5</f>
      </c>
      <c r="B637">
        <f>Program!$B$4</f>
      </c>
      <c r="C637" s="176">
        <v>632</v>
      </c>
      <c r="D637" s="178" t="s">
        <v>2224</v>
      </c>
      <c r="E637" s="178" t="s">
        <v>1219</v>
      </c>
      <c r="F637" s="176">
        <f t="shared" si="11"/>
        <v>0</v>
      </c>
      <c r="G637" s="176">
        <f t="shared" si="11"/>
        <v>0</v>
      </c>
      <c r="H637" s="179"/>
      <c r="I637" s="180"/>
      <c r="J637" s="179"/>
      <c r="K637" s="179"/>
      <c r="L637" s="179"/>
      <c r="M637" s="179"/>
      <c r="N637" s="180"/>
      <c r="O637" s="180"/>
    </row>
    <row r="638" spans="1:15" ht="15">
      <c r="A638">
        <f>Program!$B$5</f>
      </c>
      <c r="B638">
        <f>Program!$B$4</f>
      </c>
      <c r="C638" s="176">
        <v>633</v>
      </c>
      <c r="D638" s="178" t="s">
        <v>2225</v>
      </c>
      <c r="E638" s="178" t="s">
        <v>1220</v>
      </c>
      <c r="F638" s="176">
        <f t="shared" si="11"/>
        <v>0</v>
      </c>
      <c r="G638" s="176">
        <f t="shared" si="11"/>
        <v>0</v>
      </c>
      <c r="H638" s="179"/>
      <c r="I638" s="180"/>
      <c r="J638" s="179"/>
      <c r="K638" s="179"/>
      <c r="L638" s="179"/>
      <c r="M638" s="179"/>
      <c r="N638" s="180"/>
      <c r="O638" s="180"/>
    </row>
    <row r="639" spans="1:15" ht="15">
      <c r="A639">
        <f>Program!$B$5</f>
      </c>
      <c r="B639">
        <f>Program!$B$4</f>
      </c>
      <c r="C639" s="176">
        <v>634</v>
      </c>
      <c r="D639" s="178" t="s">
        <v>2226</v>
      </c>
      <c r="E639" s="178" t="s">
        <v>1221</v>
      </c>
      <c r="F639" s="176">
        <f t="shared" si="11"/>
        <v>0</v>
      </c>
      <c r="G639" s="176">
        <f t="shared" si="11"/>
        <v>0</v>
      </c>
      <c r="H639" s="179"/>
      <c r="I639" s="180"/>
      <c r="J639" s="179"/>
      <c r="K639" s="179"/>
      <c r="L639" s="179"/>
      <c r="M639" s="179"/>
      <c r="N639" s="180"/>
      <c r="O639" s="180"/>
    </row>
    <row r="640" spans="1:15" ht="15">
      <c r="A640">
        <f>Program!$B$5</f>
      </c>
      <c r="B640">
        <f>Program!$B$4</f>
      </c>
      <c r="C640" s="176">
        <v>635</v>
      </c>
      <c r="D640" s="178" t="s">
        <v>2227</v>
      </c>
      <c r="E640" s="178" t="s">
        <v>1222</v>
      </c>
      <c r="F640" s="176">
        <f t="shared" si="11"/>
        <v>0</v>
      </c>
      <c r="G640" s="176">
        <f t="shared" si="11"/>
        <v>0</v>
      </c>
      <c r="H640" s="179"/>
      <c r="I640" s="180"/>
      <c r="J640" s="179"/>
      <c r="K640" s="179"/>
      <c r="L640" s="179"/>
      <c r="M640" s="179"/>
      <c r="N640" s="180"/>
      <c r="O640" s="180"/>
    </row>
    <row r="641" spans="1:15" ht="15">
      <c r="A641">
        <f>Program!$B$5</f>
      </c>
      <c r="B641">
        <f>Program!$B$4</f>
      </c>
      <c r="C641" s="176">
        <v>636</v>
      </c>
      <c r="D641" s="178" t="s">
        <v>2228</v>
      </c>
      <c r="E641" s="178" t="s">
        <v>1223</v>
      </c>
      <c r="F641" s="176">
        <f t="shared" si="11"/>
        <v>0</v>
      </c>
      <c r="G641" s="176">
        <f t="shared" si="11"/>
        <v>0</v>
      </c>
      <c r="H641" s="179"/>
      <c r="I641" s="180"/>
      <c r="J641" s="179"/>
      <c r="K641" s="179"/>
      <c r="L641" s="179"/>
      <c r="M641" s="179"/>
      <c r="N641" s="180"/>
      <c r="O641" s="180"/>
    </row>
    <row r="642" spans="1:15" ht="15">
      <c r="A642">
        <f>Program!$B$5</f>
      </c>
      <c r="B642">
        <f>Program!$B$4</f>
      </c>
      <c r="C642" s="176">
        <v>637</v>
      </c>
      <c r="D642" s="178" t="s">
        <v>2229</v>
      </c>
      <c r="E642" s="178" t="s">
        <v>1224</v>
      </c>
      <c r="F642" s="176">
        <f t="shared" si="11"/>
        <v>0</v>
      </c>
      <c r="G642" s="176">
        <f t="shared" si="11"/>
        <v>0</v>
      </c>
      <c r="H642" s="179"/>
      <c r="I642" s="180"/>
      <c r="J642" s="179"/>
      <c r="K642" s="179"/>
      <c r="L642" s="179"/>
      <c r="M642" s="179"/>
      <c r="N642" s="180"/>
      <c r="O642" s="180"/>
    </row>
    <row r="643" spans="1:15" ht="15">
      <c r="A643">
        <f>Program!$B$5</f>
      </c>
      <c r="B643">
        <f>Program!$B$4</f>
      </c>
      <c r="C643" s="176">
        <v>638</v>
      </c>
      <c r="D643" s="178" t="s">
        <v>2230</v>
      </c>
      <c r="E643" s="178" t="s">
        <v>1225</v>
      </c>
      <c r="F643" s="176">
        <f t="shared" si="11"/>
        <v>0</v>
      </c>
      <c r="G643" s="176">
        <f t="shared" si="11"/>
        <v>0</v>
      </c>
      <c r="H643" s="179"/>
      <c r="I643" s="180"/>
      <c r="J643" s="179"/>
      <c r="K643" s="179"/>
      <c r="L643" s="179"/>
      <c r="M643" s="179"/>
      <c r="N643" s="180"/>
      <c r="O643" s="180"/>
    </row>
    <row r="644" spans="1:15" ht="15">
      <c r="A644">
        <f>Program!$B$5</f>
      </c>
      <c r="B644">
        <f>Program!$B$4</f>
      </c>
      <c r="C644" s="176">
        <v>639</v>
      </c>
      <c r="D644" s="178" t="s">
        <v>2231</v>
      </c>
      <c r="E644" s="178" t="s">
        <v>1226</v>
      </c>
      <c r="F644" s="176">
        <f t="shared" si="11"/>
        <v>0</v>
      </c>
      <c r="G644" s="176">
        <f t="shared" si="11"/>
        <v>0</v>
      </c>
      <c r="H644" s="179"/>
      <c r="I644" s="180"/>
      <c r="J644" s="179"/>
      <c r="K644" s="179"/>
      <c r="L644" s="179"/>
      <c r="M644" s="179"/>
      <c r="N644" s="180"/>
      <c r="O644" s="180"/>
    </row>
    <row r="645" spans="1:15" ht="15">
      <c r="A645">
        <f>Program!$B$5</f>
      </c>
      <c r="B645">
        <f>Program!$B$4</f>
      </c>
      <c r="C645" s="176">
        <v>640</v>
      </c>
      <c r="D645" s="178" t="s">
        <v>2232</v>
      </c>
      <c r="E645" s="178" t="s">
        <v>1227</v>
      </c>
      <c r="F645" s="176">
        <f t="shared" si="11"/>
        <v>0</v>
      </c>
      <c r="G645" s="176">
        <f t="shared" si="11"/>
        <v>0</v>
      </c>
      <c r="H645" s="179"/>
      <c r="I645" s="180"/>
      <c r="J645" s="179"/>
      <c r="K645" s="179"/>
      <c r="L645" s="179"/>
      <c r="M645" s="179"/>
      <c r="N645" s="180"/>
      <c r="O645" s="180"/>
    </row>
    <row r="646" spans="1:15" ht="15">
      <c r="A646">
        <f>Program!$B$5</f>
      </c>
      <c r="B646">
        <f>Program!$B$4</f>
      </c>
      <c r="C646" s="176">
        <v>641</v>
      </c>
      <c r="D646" s="178" t="s">
        <v>2233</v>
      </c>
      <c r="E646" s="178" t="s">
        <v>1228</v>
      </c>
      <c r="F646" s="176">
        <f t="shared" si="11"/>
        <v>0</v>
      </c>
      <c r="G646" s="176">
        <f t="shared" si="11"/>
        <v>0</v>
      </c>
      <c r="H646" s="179"/>
      <c r="I646" s="180"/>
      <c r="J646" s="179"/>
      <c r="K646" s="179"/>
      <c r="L646" s="179"/>
      <c r="M646" s="179"/>
      <c r="N646" s="180"/>
      <c r="O646" s="180"/>
    </row>
    <row r="647" spans="1:15" ht="15">
      <c r="A647">
        <f>Program!$B$5</f>
      </c>
      <c r="B647">
        <f>Program!$B$4</f>
      </c>
      <c r="C647" s="176">
        <v>642</v>
      </c>
      <c r="D647" s="178" t="s">
        <v>2234</v>
      </c>
      <c r="E647" s="178" t="s">
        <v>2235</v>
      </c>
      <c r="F647" s="176">
        <f t="shared" si="11"/>
        <v>0</v>
      </c>
      <c r="G647" s="176">
        <f t="shared" si="11"/>
        <v>0</v>
      </c>
      <c r="H647" s="179"/>
      <c r="I647" s="180"/>
      <c r="J647" s="179"/>
      <c r="K647" s="179"/>
      <c r="L647" s="179"/>
      <c r="M647" s="179"/>
      <c r="N647" s="180"/>
      <c r="O647" s="180"/>
    </row>
    <row r="648" spans="1:15" ht="15">
      <c r="A648">
        <f>Program!$B$5</f>
      </c>
      <c r="B648">
        <f>Program!$B$4</f>
      </c>
      <c r="C648" s="176">
        <v>643</v>
      </c>
      <c r="D648" s="178" t="s">
        <v>2236</v>
      </c>
      <c r="E648" s="178" t="s">
        <v>1229</v>
      </c>
      <c r="F648" s="176">
        <f aca="true" t="shared" si="12" ref="F648:G711">+SUM(H648+J648+L648+N648)</f>
        <v>0</v>
      </c>
      <c r="G648" s="176">
        <f t="shared" si="12"/>
        <v>0</v>
      </c>
      <c r="H648" s="179"/>
      <c r="I648" s="180"/>
      <c r="J648" s="179"/>
      <c r="K648" s="179"/>
      <c r="L648" s="179"/>
      <c r="M648" s="179"/>
      <c r="N648" s="180"/>
      <c r="O648" s="180"/>
    </row>
    <row r="649" spans="1:15" ht="15">
      <c r="A649">
        <f>Program!$B$5</f>
      </c>
      <c r="B649">
        <f>Program!$B$4</f>
      </c>
      <c r="C649" s="176">
        <v>644</v>
      </c>
      <c r="D649" s="178" t="s">
        <v>2237</v>
      </c>
      <c r="E649" s="178" t="s">
        <v>1230</v>
      </c>
      <c r="F649" s="176">
        <f t="shared" si="12"/>
        <v>0</v>
      </c>
      <c r="G649" s="176">
        <f t="shared" si="12"/>
        <v>0</v>
      </c>
      <c r="H649" s="179"/>
      <c r="I649" s="180"/>
      <c r="J649" s="179"/>
      <c r="K649" s="179"/>
      <c r="L649" s="179"/>
      <c r="M649" s="179"/>
      <c r="N649" s="180"/>
      <c r="O649" s="180"/>
    </row>
    <row r="650" spans="1:15" ht="15">
      <c r="A650">
        <f>Program!$B$5</f>
      </c>
      <c r="B650">
        <f>Program!$B$4</f>
      </c>
      <c r="C650" s="176">
        <v>645</v>
      </c>
      <c r="D650" s="178" t="s">
        <v>2238</v>
      </c>
      <c r="E650" s="178" t="s">
        <v>1231</v>
      </c>
      <c r="F650" s="176">
        <f t="shared" si="12"/>
        <v>0</v>
      </c>
      <c r="G650" s="176">
        <f t="shared" si="12"/>
        <v>0</v>
      </c>
      <c r="H650" s="179"/>
      <c r="I650" s="180"/>
      <c r="J650" s="179"/>
      <c r="K650" s="179"/>
      <c r="L650" s="179"/>
      <c r="M650" s="179"/>
      <c r="N650" s="180"/>
      <c r="O650" s="180"/>
    </row>
    <row r="651" spans="1:15" ht="15">
      <c r="A651">
        <f>Program!$B$5</f>
      </c>
      <c r="B651">
        <f>Program!$B$4</f>
      </c>
      <c r="C651" s="176">
        <v>646</v>
      </c>
      <c r="D651" s="178" t="s">
        <v>2239</v>
      </c>
      <c r="E651" s="178" t="s">
        <v>1232</v>
      </c>
      <c r="F651" s="176">
        <f t="shared" si="12"/>
        <v>0</v>
      </c>
      <c r="G651" s="176">
        <f t="shared" si="12"/>
        <v>0</v>
      </c>
      <c r="H651" s="179"/>
      <c r="I651" s="180"/>
      <c r="J651" s="179"/>
      <c r="K651" s="179"/>
      <c r="L651" s="179"/>
      <c r="M651" s="179"/>
      <c r="N651" s="180"/>
      <c r="O651" s="180"/>
    </row>
    <row r="652" spans="1:15" ht="15">
      <c r="A652">
        <f>Program!$B$5</f>
      </c>
      <c r="B652">
        <f>Program!$B$4</f>
      </c>
      <c r="C652" s="176">
        <v>647</v>
      </c>
      <c r="D652" s="178" t="s">
        <v>2240</v>
      </c>
      <c r="E652" s="178" t="s">
        <v>1233</v>
      </c>
      <c r="F652" s="176">
        <f t="shared" si="12"/>
        <v>0</v>
      </c>
      <c r="G652" s="176">
        <f t="shared" si="12"/>
        <v>0</v>
      </c>
      <c r="H652" s="179"/>
      <c r="I652" s="180"/>
      <c r="J652" s="179"/>
      <c r="K652" s="179"/>
      <c r="L652" s="179"/>
      <c r="M652" s="179"/>
      <c r="N652" s="180"/>
      <c r="O652" s="180"/>
    </row>
    <row r="653" spans="1:15" ht="15">
      <c r="A653">
        <f>Program!$B$5</f>
      </c>
      <c r="B653">
        <f>Program!$B$4</f>
      </c>
      <c r="C653" s="176">
        <v>648</v>
      </c>
      <c r="D653" s="178" t="s">
        <v>2241</v>
      </c>
      <c r="E653" s="178" t="s">
        <v>1234</v>
      </c>
      <c r="F653" s="176">
        <f t="shared" si="12"/>
        <v>0</v>
      </c>
      <c r="G653" s="176">
        <f t="shared" si="12"/>
        <v>0</v>
      </c>
      <c r="H653" s="179"/>
      <c r="I653" s="180"/>
      <c r="J653" s="179"/>
      <c r="K653" s="179"/>
      <c r="L653" s="179"/>
      <c r="M653" s="179"/>
      <c r="N653" s="180"/>
      <c r="O653" s="180"/>
    </row>
    <row r="654" spans="1:15" ht="15">
      <c r="A654">
        <f>Program!$B$5</f>
      </c>
      <c r="B654">
        <f>Program!$B$4</f>
      </c>
      <c r="C654" s="176">
        <v>649</v>
      </c>
      <c r="D654" s="178" t="s">
        <v>2242</v>
      </c>
      <c r="E654" s="178" t="s">
        <v>1235</v>
      </c>
      <c r="F654" s="176">
        <f t="shared" si="12"/>
        <v>0</v>
      </c>
      <c r="G654" s="176">
        <f t="shared" si="12"/>
        <v>0</v>
      </c>
      <c r="H654" s="179"/>
      <c r="I654" s="180"/>
      <c r="J654" s="179"/>
      <c r="K654" s="179"/>
      <c r="L654" s="179"/>
      <c r="M654" s="179"/>
      <c r="N654" s="180"/>
      <c r="O654" s="180"/>
    </row>
    <row r="655" spans="1:15" ht="15">
      <c r="A655">
        <f>Program!$B$5</f>
      </c>
      <c r="B655">
        <f>Program!$B$4</f>
      </c>
      <c r="C655" s="176">
        <v>650</v>
      </c>
      <c r="D655" s="178" t="s">
        <v>2243</v>
      </c>
      <c r="E655" s="178" t="s">
        <v>1236</v>
      </c>
      <c r="F655" s="176">
        <f t="shared" si="12"/>
        <v>0</v>
      </c>
      <c r="G655" s="176">
        <f t="shared" si="12"/>
        <v>0</v>
      </c>
      <c r="H655" s="179"/>
      <c r="I655" s="180"/>
      <c r="J655" s="179"/>
      <c r="K655" s="179"/>
      <c r="L655" s="179"/>
      <c r="M655" s="179"/>
      <c r="N655" s="180"/>
      <c r="O655" s="180"/>
    </row>
    <row r="656" spans="1:15" ht="15">
      <c r="A656">
        <f>Program!$B$5</f>
      </c>
      <c r="B656">
        <f>Program!$B$4</f>
      </c>
      <c r="C656" s="176">
        <v>651</v>
      </c>
      <c r="D656" s="178" t="s">
        <v>2244</v>
      </c>
      <c r="E656" s="178" t="s">
        <v>1237</v>
      </c>
      <c r="F656" s="176">
        <f t="shared" si="12"/>
        <v>0</v>
      </c>
      <c r="G656" s="176">
        <f t="shared" si="12"/>
        <v>0</v>
      </c>
      <c r="H656" s="179"/>
      <c r="I656" s="180"/>
      <c r="J656" s="179"/>
      <c r="K656" s="179"/>
      <c r="L656" s="179"/>
      <c r="M656" s="179"/>
      <c r="N656" s="180"/>
      <c r="O656" s="180"/>
    </row>
    <row r="657" spans="1:15" ht="15">
      <c r="A657">
        <f>Program!$B$5</f>
      </c>
      <c r="B657">
        <f>Program!$B$4</f>
      </c>
      <c r="C657" s="176">
        <v>652</v>
      </c>
      <c r="D657" s="178" t="s">
        <v>2245</v>
      </c>
      <c r="E657" s="178" t="s">
        <v>1238</v>
      </c>
      <c r="F657" s="176">
        <f t="shared" si="12"/>
        <v>0</v>
      </c>
      <c r="G657" s="176">
        <f t="shared" si="12"/>
        <v>0</v>
      </c>
      <c r="H657" s="179"/>
      <c r="I657" s="180"/>
      <c r="J657" s="179"/>
      <c r="K657" s="179"/>
      <c r="L657" s="179"/>
      <c r="M657" s="179"/>
      <c r="N657" s="180"/>
      <c r="O657" s="180"/>
    </row>
    <row r="658" spans="1:15" ht="15">
      <c r="A658">
        <f>Program!$B$5</f>
      </c>
      <c r="B658">
        <f>Program!$B$4</f>
      </c>
      <c r="C658" s="176">
        <v>653</v>
      </c>
      <c r="D658" s="178" t="s">
        <v>2246</v>
      </c>
      <c r="E658" s="178" t="s">
        <v>1239</v>
      </c>
      <c r="F658" s="176">
        <f t="shared" si="12"/>
        <v>0</v>
      </c>
      <c r="G658" s="176">
        <f t="shared" si="12"/>
        <v>0</v>
      </c>
      <c r="H658" s="179"/>
      <c r="I658" s="180"/>
      <c r="J658" s="179"/>
      <c r="K658" s="179"/>
      <c r="L658" s="179"/>
      <c r="M658" s="179"/>
      <c r="N658" s="180"/>
      <c r="O658" s="180"/>
    </row>
    <row r="659" spans="1:15" ht="15">
      <c r="A659">
        <f>Program!$B$5</f>
      </c>
      <c r="B659">
        <f>Program!$B$4</f>
      </c>
      <c r="C659" s="176">
        <v>654</v>
      </c>
      <c r="D659" s="178" t="s">
        <v>2247</v>
      </c>
      <c r="E659" s="178" t="s">
        <v>1240</v>
      </c>
      <c r="F659" s="176">
        <f t="shared" si="12"/>
        <v>0</v>
      </c>
      <c r="G659" s="176">
        <f t="shared" si="12"/>
        <v>0</v>
      </c>
      <c r="H659" s="179"/>
      <c r="I659" s="180"/>
      <c r="J659" s="179"/>
      <c r="K659" s="179"/>
      <c r="L659" s="179"/>
      <c r="M659" s="179"/>
      <c r="N659" s="180"/>
      <c r="O659" s="180"/>
    </row>
    <row r="660" spans="1:15" ht="15">
      <c r="A660">
        <f>Program!$B$5</f>
      </c>
      <c r="B660">
        <f>Program!$B$4</f>
      </c>
      <c r="C660" s="176">
        <v>655</v>
      </c>
      <c r="D660" s="178" t="s">
        <v>2248</v>
      </c>
      <c r="E660" s="178" t="s">
        <v>1241</v>
      </c>
      <c r="F660" s="176">
        <f t="shared" si="12"/>
        <v>0</v>
      </c>
      <c r="G660" s="176">
        <f t="shared" si="12"/>
        <v>0</v>
      </c>
      <c r="H660" s="179"/>
      <c r="I660" s="180"/>
      <c r="J660" s="179"/>
      <c r="K660" s="179"/>
      <c r="L660" s="179"/>
      <c r="M660" s="179"/>
      <c r="N660" s="180"/>
      <c r="O660" s="180"/>
    </row>
    <row r="661" spans="1:15" ht="15">
      <c r="A661">
        <f>Program!$B$5</f>
      </c>
      <c r="B661">
        <f>Program!$B$4</f>
      </c>
      <c r="C661" s="176">
        <v>656</v>
      </c>
      <c r="D661" s="178" t="s">
        <v>2249</v>
      </c>
      <c r="E661" s="178" t="s">
        <v>1242</v>
      </c>
      <c r="F661" s="176">
        <f t="shared" si="12"/>
        <v>0</v>
      </c>
      <c r="G661" s="176">
        <f t="shared" si="12"/>
        <v>0</v>
      </c>
      <c r="H661" s="179"/>
      <c r="I661" s="180"/>
      <c r="J661" s="179"/>
      <c r="K661" s="179"/>
      <c r="L661" s="179"/>
      <c r="M661" s="179"/>
      <c r="N661" s="180"/>
      <c r="O661" s="180"/>
    </row>
    <row r="662" spans="1:15" ht="15">
      <c r="A662">
        <f>Program!$B$5</f>
      </c>
      <c r="B662">
        <f>Program!$B$4</f>
      </c>
      <c r="C662" s="176">
        <v>657</v>
      </c>
      <c r="D662" s="178" t="s">
        <v>2250</v>
      </c>
      <c r="E662" s="178" t="s">
        <v>1243</v>
      </c>
      <c r="F662" s="176">
        <f t="shared" si="12"/>
        <v>0</v>
      </c>
      <c r="G662" s="176">
        <f t="shared" si="12"/>
        <v>0</v>
      </c>
      <c r="H662" s="179"/>
      <c r="I662" s="180"/>
      <c r="J662" s="179"/>
      <c r="K662" s="179"/>
      <c r="L662" s="179"/>
      <c r="M662" s="179"/>
      <c r="N662" s="180"/>
      <c r="O662" s="180"/>
    </row>
    <row r="663" spans="1:15" ht="15">
      <c r="A663">
        <f>Program!$B$5</f>
      </c>
      <c r="B663">
        <f>Program!$B$4</f>
      </c>
      <c r="C663" s="176">
        <v>658</v>
      </c>
      <c r="D663" s="178" t="s">
        <v>2251</v>
      </c>
      <c r="E663" s="178" t="s">
        <v>1244</v>
      </c>
      <c r="F663" s="176">
        <f t="shared" si="12"/>
        <v>0</v>
      </c>
      <c r="G663" s="176">
        <f t="shared" si="12"/>
        <v>0</v>
      </c>
      <c r="H663" s="179"/>
      <c r="I663" s="180"/>
      <c r="J663" s="179"/>
      <c r="K663" s="179"/>
      <c r="L663" s="179"/>
      <c r="M663" s="179"/>
      <c r="N663" s="180"/>
      <c r="O663" s="180"/>
    </row>
    <row r="664" spans="1:15" ht="15">
      <c r="A664">
        <f>Program!$B$5</f>
      </c>
      <c r="B664">
        <f>Program!$B$4</f>
      </c>
      <c r="C664" s="176">
        <v>659</v>
      </c>
      <c r="D664" s="178" t="s">
        <v>2252</v>
      </c>
      <c r="E664" s="178" t="s">
        <v>1245</v>
      </c>
      <c r="F664" s="176">
        <f t="shared" si="12"/>
        <v>0</v>
      </c>
      <c r="G664" s="176">
        <f t="shared" si="12"/>
        <v>0</v>
      </c>
      <c r="H664" s="179"/>
      <c r="I664" s="180"/>
      <c r="J664" s="179"/>
      <c r="K664" s="179"/>
      <c r="L664" s="179"/>
      <c r="M664" s="179"/>
      <c r="N664" s="180"/>
      <c r="O664" s="180"/>
    </row>
    <row r="665" spans="1:15" ht="15">
      <c r="A665">
        <f>Program!$B$5</f>
      </c>
      <c r="B665">
        <f>Program!$B$4</f>
      </c>
      <c r="C665" s="176">
        <v>660</v>
      </c>
      <c r="D665" s="178" t="s">
        <v>2253</v>
      </c>
      <c r="E665" s="178" t="s">
        <v>2254</v>
      </c>
      <c r="F665" s="176">
        <f t="shared" si="12"/>
        <v>0</v>
      </c>
      <c r="G665" s="176">
        <f t="shared" si="12"/>
        <v>0</v>
      </c>
      <c r="H665" s="179"/>
      <c r="I665" s="180"/>
      <c r="J665" s="179"/>
      <c r="K665" s="179"/>
      <c r="L665" s="179"/>
      <c r="M665" s="179"/>
      <c r="N665" s="180"/>
      <c r="O665" s="180"/>
    </row>
    <row r="666" spans="1:15" ht="15">
      <c r="A666">
        <f>Program!$B$5</f>
      </c>
      <c r="B666">
        <f>Program!$B$4</f>
      </c>
      <c r="C666" s="176">
        <v>661</v>
      </c>
      <c r="D666" s="178" t="s">
        <v>2255</v>
      </c>
      <c r="E666" s="178" t="s">
        <v>1246</v>
      </c>
      <c r="F666" s="176">
        <f t="shared" si="12"/>
        <v>0</v>
      </c>
      <c r="G666" s="176">
        <f t="shared" si="12"/>
        <v>0</v>
      </c>
      <c r="H666" s="179"/>
      <c r="I666" s="180"/>
      <c r="J666" s="179"/>
      <c r="K666" s="179"/>
      <c r="L666" s="179"/>
      <c r="M666" s="179"/>
      <c r="N666" s="180"/>
      <c r="O666" s="180"/>
    </row>
    <row r="667" spans="1:15" ht="15">
      <c r="A667">
        <f>Program!$B$5</f>
      </c>
      <c r="B667">
        <f>Program!$B$4</f>
      </c>
      <c r="C667" s="176">
        <v>662</v>
      </c>
      <c r="D667" s="178" t="s">
        <v>2256</v>
      </c>
      <c r="E667" s="178" t="s">
        <v>1247</v>
      </c>
      <c r="F667" s="176">
        <f t="shared" si="12"/>
        <v>0</v>
      </c>
      <c r="G667" s="176">
        <f t="shared" si="12"/>
        <v>0</v>
      </c>
      <c r="H667" s="179"/>
      <c r="I667" s="180"/>
      <c r="J667" s="179"/>
      <c r="K667" s="179"/>
      <c r="L667" s="179"/>
      <c r="M667" s="179"/>
      <c r="N667" s="180"/>
      <c r="O667" s="180"/>
    </row>
    <row r="668" spans="1:15" ht="15">
      <c r="A668">
        <f>Program!$B$5</f>
      </c>
      <c r="B668">
        <f>Program!$B$4</f>
      </c>
      <c r="C668" s="176">
        <v>663</v>
      </c>
      <c r="D668" s="178" t="s">
        <v>2257</v>
      </c>
      <c r="E668" s="178" t="s">
        <v>1248</v>
      </c>
      <c r="F668" s="176">
        <f t="shared" si="12"/>
        <v>0</v>
      </c>
      <c r="G668" s="176">
        <f t="shared" si="12"/>
        <v>0</v>
      </c>
      <c r="H668" s="179"/>
      <c r="I668" s="180"/>
      <c r="J668" s="179"/>
      <c r="K668" s="179"/>
      <c r="L668" s="179"/>
      <c r="M668" s="179"/>
      <c r="N668" s="180"/>
      <c r="O668" s="180"/>
    </row>
    <row r="669" spans="1:15" ht="15">
      <c r="A669">
        <f>Program!$B$5</f>
      </c>
      <c r="B669">
        <f>Program!$B$4</f>
      </c>
      <c r="C669" s="176">
        <v>664</v>
      </c>
      <c r="D669" s="178" t="s">
        <v>2258</v>
      </c>
      <c r="E669" s="178" t="s">
        <v>1249</v>
      </c>
      <c r="F669" s="176">
        <f t="shared" si="12"/>
        <v>0</v>
      </c>
      <c r="G669" s="176">
        <f t="shared" si="12"/>
        <v>0</v>
      </c>
      <c r="H669" s="179"/>
      <c r="I669" s="180"/>
      <c r="J669" s="179"/>
      <c r="K669" s="179"/>
      <c r="L669" s="179"/>
      <c r="M669" s="179"/>
      <c r="N669" s="180"/>
      <c r="O669" s="180"/>
    </row>
    <row r="670" spans="1:15" ht="15">
      <c r="A670">
        <f>Program!$B$5</f>
      </c>
      <c r="B670">
        <f>Program!$B$4</f>
      </c>
      <c r="C670" s="176">
        <v>665</v>
      </c>
      <c r="D670" s="178" t="s">
        <v>2259</v>
      </c>
      <c r="E670" s="178" t="s">
        <v>1250</v>
      </c>
      <c r="F670" s="176">
        <f t="shared" si="12"/>
        <v>0</v>
      </c>
      <c r="G670" s="176">
        <f t="shared" si="12"/>
        <v>0</v>
      </c>
      <c r="H670" s="179"/>
      <c r="I670" s="180"/>
      <c r="J670" s="179"/>
      <c r="K670" s="179"/>
      <c r="L670" s="179"/>
      <c r="M670" s="179"/>
      <c r="N670" s="180"/>
      <c r="O670" s="180"/>
    </row>
    <row r="671" spans="1:15" ht="15">
      <c r="A671">
        <f>Program!$B$5</f>
      </c>
      <c r="B671">
        <f>Program!$B$4</f>
      </c>
      <c r="C671" s="176">
        <v>666</v>
      </c>
      <c r="D671" s="178" t="s">
        <v>2260</v>
      </c>
      <c r="E671" s="178" t="s">
        <v>1251</v>
      </c>
      <c r="F671" s="176">
        <f t="shared" si="12"/>
        <v>0</v>
      </c>
      <c r="G671" s="176">
        <f t="shared" si="12"/>
        <v>0</v>
      </c>
      <c r="H671" s="179"/>
      <c r="I671" s="180"/>
      <c r="J671" s="179"/>
      <c r="K671" s="179"/>
      <c r="L671" s="179"/>
      <c r="M671" s="179"/>
      <c r="N671" s="180"/>
      <c r="O671" s="180"/>
    </row>
    <row r="672" spans="1:15" ht="15">
      <c r="A672">
        <f>Program!$B$5</f>
      </c>
      <c r="B672">
        <f>Program!$B$4</f>
      </c>
      <c r="C672" s="176">
        <v>667</v>
      </c>
      <c r="D672" s="178" t="s">
        <v>2261</v>
      </c>
      <c r="E672" s="178" t="s">
        <v>1252</v>
      </c>
      <c r="F672" s="176">
        <f t="shared" si="12"/>
        <v>0</v>
      </c>
      <c r="G672" s="176">
        <f t="shared" si="12"/>
        <v>0</v>
      </c>
      <c r="H672" s="179"/>
      <c r="I672" s="180"/>
      <c r="J672" s="179"/>
      <c r="K672" s="179"/>
      <c r="L672" s="179"/>
      <c r="M672" s="179"/>
      <c r="N672" s="180"/>
      <c r="O672" s="180"/>
    </row>
    <row r="673" spans="1:15" ht="15">
      <c r="A673">
        <f>Program!$B$5</f>
      </c>
      <c r="B673">
        <f>Program!$B$4</f>
      </c>
      <c r="C673" s="176">
        <v>668</v>
      </c>
      <c r="D673" s="178" t="s">
        <v>2262</v>
      </c>
      <c r="E673" s="178" t="s">
        <v>1253</v>
      </c>
      <c r="F673" s="176">
        <f t="shared" si="12"/>
        <v>0</v>
      </c>
      <c r="G673" s="176">
        <f t="shared" si="12"/>
        <v>0</v>
      </c>
      <c r="H673" s="179"/>
      <c r="I673" s="180"/>
      <c r="J673" s="179"/>
      <c r="K673" s="179"/>
      <c r="L673" s="179"/>
      <c r="M673" s="179"/>
      <c r="N673" s="180"/>
      <c r="O673" s="180"/>
    </row>
    <row r="674" spans="1:15" ht="15">
      <c r="A674">
        <f>Program!$B$5</f>
      </c>
      <c r="B674">
        <f>Program!$B$4</f>
      </c>
      <c r="C674" s="176">
        <v>669</v>
      </c>
      <c r="D674" s="178" t="s">
        <v>2263</v>
      </c>
      <c r="E674" s="178" t="s">
        <v>1254</v>
      </c>
      <c r="F674" s="176">
        <f t="shared" si="12"/>
        <v>0</v>
      </c>
      <c r="G674" s="176">
        <f t="shared" si="12"/>
        <v>0</v>
      </c>
      <c r="H674" s="179"/>
      <c r="I674" s="180"/>
      <c r="J674" s="179"/>
      <c r="K674" s="179"/>
      <c r="L674" s="179"/>
      <c r="M674" s="179"/>
      <c r="N674" s="180"/>
      <c r="O674" s="180"/>
    </row>
    <row r="675" spans="1:15" ht="15">
      <c r="A675">
        <f>Program!$B$5</f>
      </c>
      <c r="B675">
        <f>Program!$B$4</f>
      </c>
      <c r="C675" s="176">
        <v>670</v>
      </c>
      <c r="D675" s="178" t="s">
        <v>2264</v>
      </c>
      <c r="E675" s="178" t="s">
        <v>1255</v>
      </c>
      <c r="F675" s="176">
        <f t="shared" si="12"/>
        <v>0</v>
      </c>
      <c r="G675" s="176">
        <f t="shared" si="12"/>
        <v>0</v>
      </c>
      <c r="H675" s="179"/>
      <c r="I675" s="180"/>
      <c r="J675" s="179"/>
      <c r="K675" s="179"/>
      <c r="L675" s="179"/>
      <c r="M675" s="179"/>
      <c r="N675" s="180"/>
      <c r="O675" s="180"/>
    </row>
    <row r="676" spans="1:15" ht="15">
      <c r="A676">
        <f>Program!$B$5</f>
      </c>
      <c r="B676">
        <f>Program!$B$4</f>
      </c>
      <c r="C676" s="176">
        <v>671</v>
      </c>
      <c r="D676" s="178" t="s">
        <v>2265</v>
      </c>
      <c r="E676" s="178" t="s">
        <v>1256</v>
      </c>
      <c r="F676" s="176">
        <f t="shared" si="12"/>
        <v>0</v>
      </c>
      <c r="G676" s="176">
        <f t="shared" si="12"/>
        <v>0</v>
      </c>
      <c r="H676" s="179"/>
      <c r="I676" s="180"/>
      <c r="J676" s="179"/>
      <c r="K676" s="179"/>
      <c r="L676" s="179"/>
      <c r="M676" s="179"/>
      <c r="N676" s="180"/>
      <c r="O676" s="180"/>
    </row>
    <row r="677" spans="1:15" ht="15">
      <c r="A677">
        <f>Program!$B$5</f>
      </c>
      <c r="B677">
        <f>Program!$B$4</f>
      </c>
      <c r="C677" s="176">
        <v>672</v>
      </c>
      <c r="D677" s="178" t="s">
        <v>2266</v>
      </c>
      <c r="E677" s="178" t="s">
        <v>1257</v>
      </c>
      <c r="F677" s="176">
        <f t="shared" si="12"/>
        <v>0</v>
      </c>
      <c r="G677" s="176">
        <f t="shared" si="12"/>
        <v>0</v>
      </c>
      <c r="H677" s="179"/>
      <c r="I677" s="180"/>
      <c r="J677" s="179"/>
      <c r="K677" s="179"/>
      <c r="L677" s="179"/>
      <c r="M677" s="179"/>
      <c r="N677" s="180"/>
      <c r="O677" s="180"/>
    </row>
    <row r="678" spans="1:15" ht="15">
      <c r="A678">
        <f>Program!$B$5</f>
      </c>
      <c r="B678">
        <f>Program!$B$4</f>
      </c>
      <c r="C678" s="176">
        <v>673</v>
      </c>
      <c r="D678" s="178" t="s">
        <v>2267</v>
      </c>
      <c r="E678" s="178" t="s">
        <v>1258</v>
      </c>
      <c r="F678" s="176">
        <f t="shared" si="12"/>
        <v>0</v>
      </c>
      <c r="G678" s="176">
        <f t="shared" si="12"/>
        <v>0</v>
      </c>
      <c r="H678" s="179"/>
      <c r="I678" s="180"/>
      <c r="J678" s="179"/>
      <c r="K678" s="179"/>
      <c r="L678" s="179"/>
      <c r="M678" s="179"/>
      <c r="N678" s="180"/>
      <c r="O678" s="180"/>
    </row>
    <row r="679" spans="1:15" ht="15">
      <c r="A679">
        <f>Program!$B$5</f>
      </c>
      <c r="B679">
        <f>Program!$B$4</f>
      </c>
      <c r="C679" s="176">
        <v>674</v>
      </c>
      <c r="D679" s="178" t="s">
        <v>2268</v>
      </c>
      <c r="E679" s="178" t="s">
        <v>1259</v>
      </c>
      <c r="F679" s="176">
        <f t="shared" si="12"/>
        <v>0</v>
      </c>
      <c r="G679" s="176">
        <f t="shared" si="12"/>
        <v>0</v>
      </c>
      <c r="H679" s="179"/>
      <c r="I679" s="180"/>
      <c r="J679" s="179"/>
      <c r="K679" s="179"/>
      <c r="L679" s="179"/>
      <c r="M679" s="179"/>
      <c r="N679" s="180"/>
      <c r="O679" s="180"/>
    </row>
    <row r="680" spans="1:15" ht="15">
      <c r="A680">
        <f>Program!$B$5</f>
      </c>
      <c r="B680">
        <f>Program!$B$4</f>
      </c>
      <c r="C680" s="176">
        <v>675</v>
      </c>
      <c r="D680" s="178" t="s">
        <v>2269</v>
      </c>
      <c r="E680" s="178" t="s">
        <v>1260</v>
      </c>
      <c r="F680" s="176">
        <f t="shared" si="12"/>
        <v>0</v>
      </c>
      <c r="G680" s="176">
        <f t="shared" si="12"/>
        <v>0</v>
      </c>
      <c r="H680" s="179"/>
      <c r="I680" s="180"/>
      <c r="J680" s="179"/>
      <c r="K680" s="179"/>
      <c r="L680" s="179"/>
      <c r="M680" s="179"/>
      <c r="N680" s="180"/>
      <c r="O680" s="180"/>
    </row>
    <row r="681" spans="1:15" ht="15">
      <c r="A681">
        <f>Program!$B$5</f>
      </c>
      <c r="B681">
        <f>Program!$B$4</f>
      </c>
      <c r="C681" s="176">
        <v>676</v>
      </c>
      <c r="D681" s="178" t="s">
        <v>2270</v>
      </c>
      <c r="E681" s="178" t="s">
        <v>1261</v>
      </c>
      <c r="F681" s="176">
        <f t="shared" si="12"/>
        <v>0</v>
      </c>
      <c r="G681" s="176">
        <f t="shared" si="12"/>
        <v>0</v>
      </c>
      <c r="H681" s="179"/>
      <c r="I681" s="180"/>
      <c r="J681" s="179"/>
      <c r="K681" s="179"/>
      <c r="L681" s="179"/>
      <c r="M681" s="179"/>
      <c r="N681" s="180"/>
      <c r="O681" s="180"/>
    </row>
    <row r="682" spans="1:15" ht="15">
      <c r="A682">
        <f>Program!$B$5</f>
      </c>
      <c r="B682">
        <f>Program!$B$4</f>
      </c>
      <c r="C682" s="176">
        <v>677</v>
      </c>
      <c r="D682" s="178" t="s">
        <v>2271</v>
      </c>
      <c r="E682" s="178" t="s">
        <v>1262</v>
      </c>
      <c r="F682" s="176">
        <f t="shared" si="12"/>
        <v>0</v>
      </c>
      <c r="G682" s="176">
        <f t="shared" si="12"/>
        <v>0</v>
      </c>
      <c r="H682" s="179"/>
      <c r="I682" s="180"/>
      <c r="J682" s="179"/>
      <c r="K682" s="179"/>
      <c r="L682" s="179"/>
      <c r="M682" s="179"/>
      <c r="N682" s="180"/>
      <c r="O682" s="180"/>
    </row>
    <row r="683" spans="1:15" ht="15">
      <c r="A683">
        <f>Program!$B$5</f>
      </c>
      <c r="B683">
        <f>Program!$B$4</f>
      </c>
      <c r="C683" s="176">
        <v>678</v>
      </c>
      <c r="D683" s="178" t="s">
        <v>2272</v>
      </c>
      <c r="E683" s="178" t="s">
        <v>1263</v>
      </c>
      <c r="F683" s="176">
        <f t="shared" si="12"/>
        <v>0</v>
      </c>
      <c r="G683" s="176">
        <f t="shared" si="12"/>
        <v>0</v>
      </c>
      <c r="H683" s="179"/>
      <c r="I683" s="180"/>
      <c r="J683" s="179"/>
      <c r="K683" s="179"/>
      <c r="L683" s="179"/>
      <c r="M683" s="179"/>
      <c r="N683" s="180"/>
      <c r="O683" s="180"/>
    </row>
    <row r="684" spans="1:15" ht="15">
      <c r="A684">
        <f>Program!$B$5</f>
      </c>
      <c r="B684">
        <f>Program!$B$4</f>
      </c>
      <c r="C684" s="176">
        <v>679</v>
      </c>
      <c r="D684" s="178" t="s">
        <v>2273</v>
      </c>
      <c r="E684" s="178" t="s">
        <v>1264</v>
      </c>
      <c r="F684" s="176">
        <f t="shared" si="12"/>
        <v>0</v>
      </c>
      <c r="G684" s="176">
        <f t="shared" si="12"/>
        <v>0</v>
      </c>
      <c r="H684" s="179"/>
      <c r="I684" s="180"/>
      <c r="J684" s="179"/>
      <c r="K684" s="179"/>
      <c r="L684" s="179"/>
      <c r="M684" s="179"/>
      <c r="N684" s="180"/>
      <c r="O684" s="180"/>
    </row>
    <row r="685" spans="1:15" ht="15">
      <c r="A685">
        <f>Program!$B$5</f>
      </c>
      <c r="B685">
        <f>Program!$B$4</f>
      </c>
      <c r="C685" s="176">
        <v>680</v>
      </c>
      <c r="D685" s="178" t="s">
        <v>2274</v>
      </c>
      <c r="E685" s="178" t="s">
        <v>1265</v>
      </c>
      <c r="F685" s="176">
        <f t="shared" si="12"/>
        <v>0</v>
      </c>
      <c r="G685" s="176">
        <f t="shared" si="12"/>
        <v>0</v>
      </c>
      <c r="H685" s="179"/>
      <c r="I685" s="180"/>
      <c r="J685" s="179"/>
      <c r="K685" s="179"/>
      <c r="L685" s="179"/>
      <c r="M685" s="179"/>
      <c r="N685" s="180"/>
      <c r="O685" s="180"/>
    </row>
    <row r="686" spans="1:15" ht="15">
      <c r="A686">
        <f>Program!$B$5</f>
      </c>
      <c r="B686">
        <f>Program!$B$4</f>
      </c>
      <c r="C686" s="176">
        <v>681</v>
      </c>
      <c r="D686" s="178" t="s">
        <v>2275</v>
      </c>
      <c r="E686" s="178" t="s">
        <v>1266</v>
      </c>
      <c r="F686" s="176">
        <f t="shared" si="12"/>
        <v>0</v>
      </c>
      <c r="G686" s="176">
        <f t="shared" si="12"/>
        <v>0</v>
      </c>
      <c r="H686" s="179"/>
      <c r="I686" s="180"/>
      <c r="J686" s="179"/>
      <c r="K686" s="179"/>
      <c r="L686" s="179"/>
      <c r="M686" s="179"/>
      <c r="N686" s="180"/>
      <c r="O686" s="180"/>
    </row>
    <row r="687" spans="1:15" ht="15">
      <c r="A687">
        <f>Program!$B$5</f>
      </c>
      <c r="B687">
        <f>Program!$B$4</f>
      </c>
      <c r="C687" s="176">
        <v>682</v>
      </c>
      <c r="D687" s="178" t="s">
        <v>2276</v>
      </c>
      <c r="E687" s="178" t="s">
        <v>1267</v>
      </c>
      <c r="F687" s="176">
        <f t="shared" si="12"/>
        <v>0</v>
      </c>
      <c r="G687" s="176">
        <f t="shared" si="12"/>
        <v>0</v>
      </c>
      <c r="H687" s="179"/>
      <c r="I687" s="180"/>
      <c r="J687" s="179"/>
      <c r="K687" s="179"/>
      <c r="L687" s="179"/>
      <c r="M687" s="179"/>
      <c r="N687" s="180"/>
      <c r="O687" s="180"/>
    </row>
    <row r="688" spans="1:15" ht="15">
      <c r="A688">
        <f>Program!$B$5</f>
      </c>
      <c r="B688">
        <f>Program!$B$4</f>
      </c>
      <c r="C688" s="176">
        <v>683</v>
      </c>
      <c r="D688" s="178" t="s">
        <v>2277</v>
      </c>
      <c r="E688" s="178" t="s">
        <v>1268</v>
      </c>
      <c r="F688" s="176">
        <f t="shared" si="12"/>
        <v>0</v>
      </c>
      <c r="G688" s="176">
        <f t="shared" si="12"/>
        <v>0</v>
      </c>
      <c r="H688" s="179"/>
      <c r="I688" s="180"/>
      <c r="J688" s="179"/>
      <c r="K688" s="179"/>
      <c r="L688" s="179"/>
      <c r="M688" s="179"/>
      <c r="N688" s="180"/>
      <c r="O688" s="180"/>
    </row>
    <row r="689" spans="1:15" ht="15">
      <c r="A689">
        <f>Program!$B$5</f>
      </c>
      <c r="B689">
        <f>Program!$B$4</f>
      </c>
      <c r="C689" s="176">
        <v>684</v>
      </c>
      <c r="D689" s="178" t="s">
        <v>2278</v>
      </c>
      <c r="E689" s="178" t="s">
        <v>1269</v>
      </c>
      <c r="F689" s="176">
        <f t="shared" si="12"/>
        <v>0</v>
      </c>
      <c r="G689" s="176">
        <f t="shared" si="12"/>
        <v>0</v>
      </c>
      <c r="H689" s="179"/>
      <c r="I689" s="180"/>
      <c r="J689" s="179"/>
      <c r="K689" s="179"/>
      <c r="L689" s="179"/>
      <c r="M689" s="179"/>
      <c r="N689" s="180"/>
      <c r="O689" s="180"/>
    </row>
    <row r="690" spans="1:15" ht="15">
      <c r="A690">
        <f>Program!$B$5</f>
      </c>
      <c r="B690">
        <f>Program!$B$4</f>
      </c>
      <c r="C690" s="176">
        <v>685</v>
      </c>
      <c r="D690" s="178" t="s">
        <v>2279</v>
      </c>
      <c r="E690" s="178" t="s">
        <v>1270</v>
      </c>
      <c r="F690" s="176">
        <f t="shared" si="12"/>
        <v>0</v>
      </c>
      <c r="G690" s="176">
        <f t="shared" si="12"/>
        <v>0</v>
      </c>
      <c r="H690" s="179"/>
      <c r="I690" s="180"/>
      <c r="J690" s="179"/>
      <c r="K690" s="179"/>
      <c r="L690" s="179"/>
      <c r="M690" s="179"/>
      <c r="N690" s="180"/>
      <c r="O690" s="180"/>
    </row>
    <row r="691" spans="1:15" ht="15">
      <c r="A691">
        <f>Program!$B$5</f>
      </c>
      <c r="B691">
        <f>Program!$B$4</f>
      </c>
      <c r="C691" s="176">
        <v>686</v>
      </c>
      <c r="D691" s="178" t="s">
        <v>2280</v>
      </c>
      <c r="E691" s="178" t="s">
        <v>1271</v>
      </c>
      <c r="F691" s="176">
        <f t="shared" si="12"/>
        <v>0</v>
      </c>
      <c r="G691" s="176">
        <f t="shared" si="12"/>
        <v>0</v>
      </c>
      <c r="H691" s="179"/>
      <c r="I691" s="180"/>
      <c r="J691" s="179"/>
      <c r="K691" s="179"/>
      <c r="L691" s="179"/>
      <c r="M691" s="179"/>
      <c r="N691" s="180"/>
      <c r="O691" s="180"/>
    </row>
    <row r="692" spans="1:15" ht="15">
      <c r="A692">
        <f>Program!$B$5</f>
      </c>
      <c r="B692">
        <f>Program!$B$4</f>
      </c>
      <c r="C692" s="176">
        <v>687</v>
      </c>
      <c r="D692" s="178" t="s">
        <v>2281</v>
      </c>
      <c r="E692" s="178" t="s">
        <v>1272</v>
      </c>
      <c r="F692" s="176">
        <f t="shared" si="12"/>
        <v>0</v>
      </c>
      <c r="G692" s="176">
        <f t="shared" si="12"/>
        <v>0</v>
      </c>
      <c r="H692" s="179"/>
      <c r="I692" s="180"/>
      <c r="J692" s="179"/>
      <c r="K692" s="179"/>
      <c r="L692" s="179"/>
      <c r="M692" s="179"/>
      <c r="N692" s="180"/>
      <c r="O692" s="180"/>
    </row>
    <row r="693" spans="1:15" ht="15">
      <c r="A693">
        <f>Program!$B$5</f>
      </c>
      <c r="B693">
        <f>Program!$B$4</f>
      </c>
      <c r="C693" s="176">
        <v>688</v>
      </c>
      <c r="D693" s="178" t="s">
        <v>2282</v>
      </c>
      <c r="E693" s="178" t="s">
        <v>1273</v>
      </c>
      <c r="F693" s="176">
        <f t="shared" si="12"/>
        <v>0</v>
      </c>
      <c r="G693" s="176">
        <f t="shared" si="12"/>
        <v>0</v>
      </c>
      <c r="H693" s="179"/>
      <c r="I693" s="180"/>
      <c r="J693" s="179"/>
      <c r="K693" s="179"/>
      <c r="L693" s="179"/>
      <c r="M693" s="179"/>
      <c r="N693" s="180"/>
      <c r="O693" s="180"/>
    </row>
    <row r="694" spans="1:15" ht="15">
      <c r="A694">
        <f>Program!$B$5</f>
      </c>
      <c r="B694">
        <f>Program!$B$4</f>
      </c>
      <c r="C694" s="176">
        <v>689</v>
      </c>
      <c r="D694" s="178" t="s">
        <v>2283</v>
      </c>
      <c r="E694" s="178" t="s">
        <v>1274</v>
      </c>
      <c r="F694" s="176">
        <f t="shared" si="12"/>
        <v>0</v>
      </c>
      <c r="G694" s="176">
        <f t="shared" si="12"/>
        <v>0</v>
      </c>
      <c r="H694" s="179"/>
      <c r="I694" s="180"/>
      <c r="J694" s="179"/>
      <c r="K694" s="179"/>
      <c r="L694" s="179"/>
      <c r="M694" s="179"/>
      <c r="N694" s="180"/>
      <c r="O694" s="180"/>
    </row>
    <row r="695" spans="1:15" ht="15">
      <c r="A695">
        <f>Program!$B$5</f>
      </c>
      <c r="B695">
        <f>Program!$B$4</f>
      </c>
      <c r="C695" s="176">
        <v>690</v>
      </c>
      <c r="D695" s="178" t="s">
        <v>2284</v>
      </c>
      <c r="E695" s="178" t="s">
        <v>1275</v>
      </c>
      <c r="F695" s="176">
        <f t="shared" si="12"/>
        <v>0</v>
      </c>
      <c r="G695" s="176">
        <f t="shared" si="12"/>
        <v>0</v>
      </c>
      <c r="H695" s="179"/>
      <c r="I695" s="180"/>
      <c r="J695" s="179"/>
      <c r="K695" s="179"/>
      <c r="L695" s="179"/>
      <c r="M695" s="179"/>
      <c r="N695" s="180"/>
      <c r="O695" s="180"/>
    </row>
    <row r="696" spans="1:15" ht="15">
      <c r="A696">
        <f>Program!$B$5</f>
      </c>
      <c r="B696">
        <f>Program!$B$4</f>
      </c>
      <c r="C696" s="176">
        <v>691</v>
      </c>
      <c r="D696" s="178" t="s">
        <v>2285</v>
      </c>
      <c r="E696" s="178" t="s">
        <v>1276</v>
      </c>
      <c r="F696" s="176">
        <f t="shared" si="12"/>
        <v>0</v>
      </c>
      <c r="G696" s="176">
        <f t="shared" si="12"/>
        <v>0</v>
      </c>
      <c r="H696" s="179"/>
      <c r="I696" s="180"/>
      <c r="J696" s="179"/>
      <c r="K696" s="179"/>
      <c r="L696" s="179"/>
      <c r="M696" s="179"/>
      <c r="N696" s="180"/>
      <c r="O696" s="180"/>
    </row>
    <row r="697" spans="1:15" ht="15">
      <c r="A697">
        <f>Program!$B$5</f>
      </c>
      <c r="B697">
        <f>Program!$B$4</f>
      </c>
      <c r="C697" s="176">
        <v>692</v>
      </c>
      <c r="D697" s="178" t="s">
        <v>2286</v>
      </c>
      <c r="E697" s="178" t="s">
        <v>1277</v>
      </c>
      <c r="F697" s="176">
        <f t="shared" si="12"/>
        <v>0</v>
      </c>
      <c r="G697" s="176">
        <f t="shared" si="12"/>
        <v>0</v>
      </c>
      <c r="H697" s="179"/>
      <c r="I697" s="180"/>
      <c r="J697" s="179"/>
      <c r="K697" s="179"/>
      <c r="L697" s="179"/>
      <c r="M697" s="179"/>
      <c r="N697" s="180"/>
      <c r="O697" s="180"/>
    </row>
    <row r="698" spans="1:15" ht="15">
      <c r="A698">
        <f>Program!$B$5</f>
      </c>
      <c r="B698">
        <f>Program!$B$4</f>
      </c>
      <c r="C698" s="176">
        <v>693</v>
      </c>
      <c r="D698" s="178" t="s">
        <v>2287</v>
      </c>
      <c r="E698" s="178" t="s">
        <v>1278</v>
      </c>
      <c r="F698" s="176">
        <f t="shared" si="12"/>
        <v>0</v>
      </c>
      <c r="G698" s="176">
        <f t="shared" si="12"/>
        <v>0</v>
      </c>
      <c r="H698" s="179"/>
      <c r="I698" s="180"/>
      <c r="J698" s="179"/>
      <c r="K698" s="179"/>
      <c r="L698" s="179"/>
      <c r="M698" s="179"/>
      <c r="N698" s="180"/>
      <c r="O698" s="180"/>
    </row>
    <row r="699" spans="1:15" ht="15">
      <c r="A699">
        <f>Program!$B$5</f>
      </c>
      <c r="B699">
        <f>Program!$B$4</f>
      </c>
      <c r="C699" s="176">
        <v>694</v>
      </c>
      <c r="D699" s="178" t="s">
        <v>2288</v>
      </c>
      <c r="E699" s="178" t="s">
        <v>1279</v>
      </c>
      <c r="F699" s="176">
        <f t="shared" si="12"/>
        <v>0</v>
      </c>
      <c r="G699" s="176">
        <f t="shared" si="12"/>
        <v>0</v>
      </c>
      <c r="H699" s="179"/>
      <c r="I699" s="180"/>
      <c r="J699" s="179"/>
      <c r="K699" s="179"/>
      <c r="L699" s="179"/>
      <c r="M699" s="179"/>
      <c r="N699" s="180"/>
      <c r="O699" s="180"/>
    </row>
    <row r="700" spans="1:15" ht="15">
      <c r="A700">
        <f>Program!$B$5</f>
      </c>
      <c r="B700">
        <f>Program!$B$4</f>
      </c>
      <c r="C700" s="176">
        <v>695</v>
      </c>
      <c r="D700" s="178" t="s">
        <v>2289</v>
      </c>
      <c r="E700" s="178" t="s">
        <v>1280</v>
      </c>
      <c r="F700" s="176">
        <f t="shared" si="12"/>
        <v>0</v>
      </c>
      <c r="G700" s="176">
        <f t="shared" si="12"/>
        <v>0</v>
      </c>
      <c r="H700" s="179"/>
      <c r="I700" s="180"/>
      <c r="J700" s="179"/>
      <c r="K700" s="179"/>
      <c r="L700" s="179"/>
      <c r="M700" s="179"/>
      <c r="N700" s="180"/>
      <c r="O700" s="180"/>
    </row>
    <row r="701" spans="1:15" ht="15">
      <c r="A701">
        <f>Program!$B$5</f>
      </c>
      <c r="B701">
        <f>Program!$B$4</f>
      </c>
      <c r="C701" s="176">
        <v>696</v>
      </c>
      <c r="D701" s="178" t="s">
        <v>2290</v>
      </c>
      <c r="E701" s="178" t="s">
        <v>1281</v>
      </c>
      <c r="F701" s="176">
        <f t="shared" si="12"/>
        <v>0</v>
      </c>
      <c r="G701" s="176">
        <f t="shared" si="12"/>
        <v>0</v>
      </c>
      <c r="H701" s="179"/>
      <c r="I701" s="180"/>
      <c r="J701" s="179"/>
      <c r="K701" s="179"/>
      <c r="L701" s="179"/>
      <c r="M701" s="179"/>
      <c r="N701" s="180"/>
      <c r="O701" s="180"/>
    </row>
    <row r="702" spans="1:15" ht="15">
      <c r="A702">
        <f>Program!$B$5</f>
      </c>
      <c r="B702">
        <f>Program!$B$4</f>
      </c>
      <c r="C702" s="176">
        <v>697</v>
      </c>
      <c r="D702" s="178" t="s">
        <v>2291</v>
      </c>
      <c r="E702" s="178" t="s">
        <v>1282</v>
      </c>
      <c r="F702" s="176">
        <f t="shared" si="12"/>
        <v>0</v>
      </c>
      <c r="G702" s="176">
        <f t="shared" si="12"/>
        <v>0</v>
      </c>
      <c r="H702" s="179"/>
      <c r="I702" s="180"/>
      <c r="J702" s="179"/>
      <c r="K702" s="179"/>
      <c r="L702" s="179"/>
      <c r="M702" s="179"/>
      <c r="N702" s="180"/>
      <c r="O702" s="180"/>
    </row>
    <row r="703" spans="1:15" ht="15">
      <c r="A703">
        <f>Program!$B$5</f>
      </c>
      <c r="B703">
        <f>Program!$B$4</f>
      </c>
      <c r="C703" s="176">
        <v>698</v>
      </c>
      <c r="D703" s="178" t="s">
        <v>2292</v>
      </c>
      <c r="E703" s="178" t="s">
        <v>1283</v>
      </c>
      <c r="F703" s="176">
        <f t="shared" si="12"/>
        <v>0</v>
      </c>
      <c r="G703" s="176">
        <f t="shared" si="12"/>
        <v>0</v>
      </c>
      <c r="H703" s="179"/>
      <c r="I703" s="180"/>
      <c r="J703" s="179"/>
      <c r="K703" s="179"/>
      <c r="L703" s="179"/>
      <c r="M703" s="179"/>
      <c r="N703" s="180"/>
      <c r="O703" s="180"/>
    </row>
    <row r="704" spans="1:15" ht="15">
      <c r="A704">
        <f>Program!$B$5</f>
      </c>
      <c r="B704">
        <f>Program!$B$4</f>
      </c>
      <c r="C704" s="176">
        <v>699</v>
      </c>
      <c r="D704" s="178" t="s">
        <v>2293</v>
      </c>
      <c r="E704" s="178" t="s">
        <v>1284</v>
      </c>
      <c r="F704" s="176">
        <f t="shared" si="12"/>
        <v>0</v>
      </c>
      <c r="G704" s="176">
        <f t="shared" si="12"/>
        <v>0</v>
      </c>
      <c r="H704" s="179"/>
      <c r="I704" s="180"/>
      <c r="J704" s="179"/>
      <c r="K704" s="179"/>
      <c r="L704" s="179"/>
      <c r="M704" s="179"/>
      <c r="N704" s="180"/>
      <c r="O704" s="180"/>
    </row>
    <row r="705" spans="1:15" ht="15">
      <c r="A705">
        <f>Program!$B$5</f>
      </c>
      <c r="B705">
        <f>Program!$B$4</f>
      </c>
      <c r="C705" s="176">
        <v>700</v>
      </c>
      <c r="D705" s="178" t="s">
        <v>2294</v>
      </c>
      <c r="E705" s="178" t="s">
        <v>1285</v>
      </c>
      <c r="F705" s="176">
        <f t="shared" si="12"/>
        <v>0</v>
      </c>
      <c r="G705" s="176">
        <f t="shared" si="12"/>
        <v>0</v>
      </c>
      <c r="H705" s="179"/>
      <c r="I705" s="180"/>
      <c r="J705" s="179"/>
      <c r="K705" s="179"/>
      <c r="L705" s="179"/>
      <c r="M705" s="179"/>
      <c r="N705" s="180"/>
      <c r="O705" s="180"/>
    </row>
    <row r="706" spans="1:15" ht="15">
      <c r="A706">
        <f>Program!$B$5</f>
      </c>
      <c r="B706">
        <f>Program!$B$4</f>
      </c>
      <c r="C706" s="176">
        <v>701</v>
      </c>
      <c r="D706" s="178" t="s">
        <v>2295</v>
      </c>
      <c r="E706" s="178" t="s">
        <v>1286</v>
      </c>
      <c r="F706" s="176">
        <f t="shared" si="12"/>
        <v>0</v>
      </c>
      <c r="G706" s="176">
        <f t="shared" si="12"/>
        <v>0</v>
      </c>
      <c r="H706" s="179"/>
      <c r="I706" s="180"/>
      <c r="J706" s="179"/>
      <c r="K706" s="179"/>
      <c r="L706" s="179"/>
      <c r="M706" s="179"/>
      <c r="N706" s="180"/>
      <c r="O706" s="180"/>
    </row>
    <row r="707" spans="1:15" ht="15">
      <c r="A707">
        <f>Program!$B$5</f>
      </c>
      <c r="B707">
        <f>Program!$B$4</f>
      </c>
      <c r="C707" s="176">
        <v>702</v>
      </c>
      <c r="D707" s="178" t="s">
        <v>2296</v>
      </c>
      <c r="E707" s="178" t="s">
        <v>1287</v>
      </c>
      <c r="F707" s="176">
        <f t="shared" si="12"/>
        <v>0</v>
      </c>
      <c r="G707" s="176">
        <f t="shared" si="12"/>
        <v>0</v>
      </c>
      <c r="H707" s="179"/>
      <c r="I707" s="180"/>
      <c r="J707" s="179"/>
      <c r="K707" s="179"/>
      <c r="L707" s="179"/>
      <c r="M707" s="179"/>
      <c r="N707" s="180"/>
      <c r="O707" s="180"/>
    </row>
    <row r="708" spans="1:15" ht="15">
      <c r="A708">
        <f>Program!$B$5</f>
      </c>
      <c r="B708">
        <f>Program!$B$4</f>
      </c>
      <c r="C708" s="176">
        <v>703</v>
      </c>
      <c r="D708" s="178" t="s">
        <v>2297</v>
      </c>
      <c r="E708" s="178" t="s">
        <v>1288</v>
      </c>
      <c r="F708" s="176">
        <f t="shared" si="12"/>
        <v>0</v>
      </c>
      <c r="G708" s="176">
        <f t="shared" si="12"/>
        <v>0</v>
      </c>
      <c r="H708" s="179"/>
      <c r="I708" s="180"/>
      <c r="J708" s="179"/>
      <c r="K708" s="179"/>
      <c r="L708" s="179"/>
      <c r="M708" s="179"/>
      <c r="N708" s="180"/>
      <c r="O708" s="180"/>
    </row>
    <row r="709" spans="1:15" ht="15">
      <c r="A709">
        <f>Program!$B$5</f>
      </c>
      <c r="B709">
        <f>Program!$B$4</f>
      </c>
      <c r="C709" s="176">
        <v>704</v>
      </c>
      <c r="D709" s="178" t="s">
        <v>2298</v>
      </c>
      <c r="E709" s="178" t="s">
        <v>1289</v>
      </c>
      <c r="F709" s="176">
        <f t="shared" si="12"/>
        <v>0</v>
      </c>
      <c r="G709" s="176">
        <f t="shared" si="12"/>
        <v>0</v>
      </c>
      <c r="H709" s="179"/>
      <c r="I709" s="180"/>
      <c r="J709" s="179"/>
      <c r="K709" s="179"/>
      <c r="L709" s="179"/>
      <c r="M709" s="179"/>
      <c r="N709" s="180"/>
      <c r="O709" s="180"/>
    </row>
    <row r="710" spans="1:15" ht="15">
      <c r="A710">
        <f>Program!$B$5</f>
      </c>
      <c r="B710">
        <f>Program!$B$4</f>
      </c>
      <c r="C710" s="176">
        <v>705</v>
      </c>
      <c r="D710" s="178" t="s">
        <v>2299</v>
      </c>
      <c r="E710" s="178" t="s">
        <v>2300</v>
      </c>
      <c r="F710" s="176">
        <f t="shared" si="12"/>
        <v>0</v>
      </c>
      <c r="G710" s="176">
        <f t="shared" si="12"/>
        <v>0</v>
      </c>
      <c r="H710" s="179"/>
      <c r="I710" s="180"/>
      <c r="J710" s="179"/>
      <c r="K710" s="179"/>
      <c r="L710" s="179"/>
      <c r="M710" s="179"/>
      <c r="N710" s="180"/>
      <c r="O710" s="180"/>
    </row>
    <row r="711" spans="1:15" ht="15">
      <c r="A711">
        <f>Program!$B$5</f>
      </c>
      <c r="B711">
        <f>Program!$B$4</f>
      </c>
      <c r="C711" s="176">
        <v>706</v>
      </c>
      <c r="D711" s="178" t="s">
        <v>2301</v>
      </c>
      <c r="E711" s="178" t="s">
        <v>1290</v>
      </c>
      <c r="F711" s="176">
        <f t="shared" si="12"/>
        <v>0</v>
      </c>
      <c r="G711" s="176">
        <f t="shared" si="12"/>
        <v>0</v>
      </c>
      <c r="H711" s="179"/>
      <c r="I711" s="180"/>
      <c r="J711" s="179"/>
      <c r="K711" s="179"/>
      <c r="L711" s="179"/>
      <c r="M711" s="179"/>
      <c r="N711" s="180"/>
      <c r="O711" s="180"/>
    </row>
    <row r="712" spans="1:15" ht="15">
      <c r="A712">
        <f>Program!$B$5</f>
      </c>
      <c r="B712">
        <f>Program!$B$4</f>
      </c>
      <c r="C712" s="176">
        <v>707</v>
      </c>
      <c r="D712" s="178" t="s">
        <v>2302</v>
      </c>
      <c r="E712" s="178" t="s">
        <v>1291</v>
      </c>
      <c r="F712" s="176">
        <f aca="true" t="shared" si="13" ref="F712:G775">+SUM(H712+J712+L712+N712)</f>
        <v>0</v>
      </c>
      <c r="G712" s="176">
        <f t="shared" si="13"/>
        <v>0</v>
      </c>
      <c r="H712" s="179"/>
      <c r="I712" s="180"/>
      <c r="J712" s="179"/>
      <c r="K712" s="179"/>
      <c r="L712" s="179"/>
      <c r="M712" s="179"/>
      <c r="N712" s="180"/>
      <c r="O712" s="180"/>
    </row>
    <row r="713" spans="1:15" ht="15">
      <c r="A713">
        <f>Program!$B$5</f>
      </c>
      <c r="B713">
        <f>Program!$B$4</f>
      </c>
      <c r="C713" s="176">
        <v>708</v>
      </c>
      <c r="D713" s="178" t="s">
        <v>2303</v>
      </c>
      <c r="E713" s="178" t="s">
        <v>1292</v>
      </c>
      <c r="F713" s="176">
        <f t="shared" si="13"/>
        <v>0</v>
      </c>
      <c r="G713" s="176">
        <f t="shared" si="13"/>
        <v>0</v>
      </c>
      <c r="H713" s="179"/>
      <c r="I713" s="180"/>
      <c r="J713" s="179"/>
      <c r="K713" s="179"/>
      <c r="L713" s="179"/>
      <c r="M713" s="179"/>
      <c r="N713" s="180"/>
      <c r="O713" s="180"/>
    </row>
    <row r="714" spans="1:15" ht="15">
      <c r="A714">
        <f>Program!$B$5</f>
      </c>
      <c r="B714">
        <f>Program!$B$4</f>
      </c>
      <c r="C714" s="176">
        <v>709</v>
      </c>
      <c r="D714" s="178" t="s">
        <v>2304</v>
      </c>
      <c r="E714" s="178" t="s">
        <v>1293</v>
      </c>
      <c r="F714" s="176">
        <f t="shared" si="13"/>
        <v>0</v>
      </c>
      <c r="G714" s="176">
        <f t="shared" si="13"/>
        <v>0</v>
      </c>
      <c r="H714" s="179"/>
      <c r="I714" s="180"/>
      <c r="J714" s="179"/>
      <c r="K714" s="179"/>
      <c r="L714" s="179"/>
      <c r="M714" s="179"/>
      <c r="N714" s="180"/>
      <c r="O714" s="180"/>
    </row>
    <row r="715" spans="1:15" ht="15">
      <c r="A715">
        <f>Program!$B$5</f>
      </c>
      <c r="B715">
        <f>Program!$B$4</f>
      </c>
      <c r="C715" s="176">
        <v>710</v>
      </c>
      <c r="D715" s="178" t="s">
        <v>2305</v>
      </c>
      <c r="E715" s="178" t="s">
        <v>1294</v>
      </c>
      <c r="F715" s="176">
        <f t="shared" si="13"/>
        <v>0</v>
      </c>
      <c r="G715" s="176">
        <f t="shared" si="13"/>
        <v>0</v>
      </c>
      <c r="H715" s="179"/>
      <c r="I715" s="180"/>
      <c r="J715" s="179"/>
      <c r="K715" s="179"/>
      <c r="L715" s="179"/>
      <c r="M715" s="179"/>
      <c r="N715" s="180"/>
      <c r="O715" s="180"/>
    </row>
    <row r="716" spans="1:15" ht="15">
      <c r="A716">
        <f>Program!$B$5</f>
      </c>
      <c r="B716">
        <f>Program!$B$4</f>
      </c>
      <c r="C716" s="176">
        <v>711</v>
      </c>
      <c r="D716" s="178" t="s">
        <v>2306</v>
      </c>
      <c r="E716" s="178" t="s">
        <v>1295</v>
      </c>
      <c r="F716" s="176">
        <f t="shared" si="13"/>
        <v>0</v>
      </c>
      <c r="G716" s="176">
        <f t="shared" si="13"/>
        <v>0</v>
      </c>
      <c r="H716" s="179"/>
      <c r="I716" s="180"/>
      <c r="J716" s="179"/>
      <c r="K716" s="179"/>
      <c r="L716" s="179"/>
      <c r="M716" s="179"/>
      <c r="N716" s="180"/>
      <c r="O716" s="180"/>
    </row>
    <row r="717" spans="1:15" ht="15">
      <c r="A717">
        <f>Program!$B$5</f>
      </c>
      <c r="B717">
        <f>Program!$B$4</f>
      </c>
      <c r="C717" s="176">
        <v>712</v>
      </c>
      <c r="D717" s="178" t="s">
        <v>2307</v>
      </c>
      <c r="E717" s="178" t="s">
        <v>1296</v>
      </c>
      <c r="F717" s="176">
        <f t="shared" si="13"/>
        <v>0</v>
      </c>
      <c r="G717" s="176">
        <f t="shared" si="13"/>
        <v>0</v>
      </c>
      <c r="H717" s="179"/>
      <c r="I717" s="180"/>
      <c r="J717" s="179"/>
      <c r="K717" s="179"/>
      <c r="L717" s="179"/>
      <c r="M717" s="179"/>
      <c r="N717" s="180"/>
      <c r="O717" s="180"/>
    </row>
    <row r="718" spans="1:15" ht="15">
      <c r="A718">
        <f>Program!$B$5</f>
      </c>
      <c r="B718">
        <f>Program!$B$4</f>
      </c>
      <c r="C718" s="176">
        <v>713</v>
      </c>
      <c r="D718" s="178" t="s">
        <v>2308</v>
      </c>
      <c r="E718" s="178" t="s">
        <v>1297</v>
      </c>
      <c r="F718" s="176">
        <f t="shared" si="13"/>
        <v>0</v>
      </c>
      <c r="G718" s="176">
        <f t="shared" si="13"/>
        <v>0</v>
      </c>
      <c r="H718" s="179"/>
      <c r="I718" s="180"/>
      <c r="J718" s="179"/>
      <c r="K718" s="179"/>
      <c r="L718" s="179"/>
      <c r="M718" s="179"/>
      <c r="N718" s="180"/>
      <c r="O718" s="180"/>
    </row>
    <row r="719" spans="1:15" ht="15">
      <c r="A719">
        <f>Program!$B$5</f>
      </c>
      <c r="B719">
        <f>Program!$B$4</f>
      </c>
      <c r="C719" s="176">
        <v>714</v>
      </c>
      <c r="D719" s="178" t="s">
        <v>2309</v>
      </c>
      <c r="E719" s="178" t="s">
        <v>1298</v>
      </c>
      <c r="F719" s="176">
        <f t="shared" si="13"/>
        <v>0</v>
      </c>
      <c r="G719" s="176">
        <f t="shared" si="13"/>
        <v>0</v>
      </c>
      <c r="H719" s="179"/>
      <c r="I719" s="180"/>
      <c r="J719" s="179"/>
      <c r="K719" s="179"/>
      <c r="L719" s="179"/>
      <c r="M719" s="179"/>
      <c r="N719" s="180"/>
      <c r="O719" s="180"/>
    </row>
    <row r="720" spans="1:15" ht="15">
      <c r="A720">
        <f>Program!$B$5</f>
      </c>
      <c r="B720">
        <f>Program!$B$4</f>
      </c>
      <c r="C720" s="176">
        <v>715</v>
      </c>
      <c r="D720" s="178" t="s">
        <v>2310</v>
      </c>
      <c r="E720" s="178" t="s">
        <v>1299</v>
      </c>
      <c r="F720" s="176">
        <f t="shared" si="13"/>
        <v>0</v>
      </c>
      <c r="G720" s="176">
        <f t="shared" si="13"/>
        <v>0</v>
      </c>
      <c r="H720" s="179"/>
      <c r="I720" s="180"/>
      <c r="J720" s="179"/>
      <c r="K720" s="179"/>
      <c r="L720" s="179"/>
      <c r="M720" s="179"/>
      <c r="N720" s="180"/>
      <c r="O720" s="180"/>
    </row>
    <row r="721" spans="1:15" ht="15">
      <c r="A721">
        <f>Program!$B$5</f>
      </c>
      <c r="B721">
        <f>Program!$B$4</f>
      </c>
      <c r="C721" s="176">
        <v>716</v>
      </c>
      <c r="D721" s="178" t="s">
        <v>2311</v>
      </c>
      <c r="E721" s="178" t="s">
        <v>1300</v>
      </c>
      <c r="F721" s="176">
        <f t="shared" si="13"/>
        <v>0</v>
      </c>
      <c r="G721" s="176">
        <f t="shared" si="13"/>
        <v>0</v>
      </c>
      <c r="H721" s="179"/>
      <c r="I721" s="180"/>
      <c r="J721" s="179"/>
      <c r="K721" s="179"/>
      <c r="L721" s="179"/>
      <c r="M721" s="179"/>
      <c r="N721" s="180"/>
      <c r="O721" s="180"/>
    </row>
    <row r="722" spans="1:15" ht="15">
      <c r="A722">
        <f>Program!$B$5</f>
      </c>
      <c r="B722">
        <f>Program!$B$4</f>
      </c>
      <c r="C722" s="176">
        <v>717</v>
      </c>
      <c r="D722" s="178" t="s">
        <v>2312</v>
      </c>
      <c r="E722" s="178" t="s">
        <v>1301</v>
      </c>
      <c r="F722" s="176">
        <f t="shared" si="13"/>
        <v>0</v>
      </c>
      <c r="G722" s="176">
        <f t="shared" si="13"/>
        <v>0</v>
      </c>
      <c r="H722" s="179"/>
      <c r="I722" s="180"/>
      <c r="J722" s="179"/>
      <c r="K722" s="179"/>
      <c r="L722" s="179"/>
      <c r="M722" s="179"/>
      <c r="N722" s="180"/>
      <c r="O722" s="180"/>
    </row>
    <row r="723" spans="1:15" ht="15">
      <c r="A723">
        <f>Program!$B$5</f>
      </c>
      <c r="B723">
        <f>Program!$B$4</f>
      </c>
      <c r="C723" s="176">
        <v>718</v>
      </c>
      <c r="D723" s="178" t="s">
        <v>2313</v>
      </c>
      <c r="E723" s="178" t="s">
        <v>1302</v>
      </c>
      <c r="F723" s="176">
        <f t="shared" si="13"/>
        <v>0</v>
      </c>
      <c r="G723" s="176">
        <f t="shared" si="13"/>
        <v>0</v>
      </c>
      <c r="H723" s="179"/>
      <c r="I723" s="180"/>
      <c r="J723" s="179"/>
      <c r="K723" s="179"/>
      <c r="L723" s="179"/>
      <c r="M723" s="179"/>
      <c r="N723" s="180"/>
      <c r="O723" s="180"/>
    </row>
    <row r="724" spans="1:15" ht="15">
      <c r="A724">
        <f>Program!$B$5</f>
      </c>
      <c r="B724">
        <f>Program!$B$4</f>
      </c>
      <c r="C724" s="176">
        <v>719</v>
      </c>
      <c r="D724" s="178" t="s">
        <v>2314</v>
      </c>
      <c r="E724" s="178" t="s">
        <v>1303</v>
      </c>
      <c r="F724" s="176">
        <f t="shared" si="13"/>
        <v>0</v>
      </c>
      <c r="G724" s="176">
        <f t="shared" si="13"/>
        <v>0</v>
      </c>
      <c r="H724" s="179"/>
      <c r="I724" s="180"/>
      <c r="J724" s="179"/>
      <c r="K724" s="179"/>
      <c r="L724" s="179"/>
      <c r="M724" s="179"/>
      <c r="N724" s="180"/>
      <c r="O724" s="180"/>
    </row>
    <row r="725" spans="1:15" ht="15">
      <c r="A725">
        <f>Program!$B$5</f>
      </c>
      <c r="B725">
        <f>Program!$B$4</f>
      </c>
      <c r="C725" s="176">
        <v>720</v>
      </c>
      <c r="D725" s="178" t="s">
        <v>2315</v>
      </c>
      <c r="E725" s="178" t="s">
        <v>1304</v>
      </c>
      <c r="F725" s="176">
        <f t="shared" si="13"/>
        <v>0</v>
      </c>
      <c r="G725" s="176">
        <f t="shared" si="13"/>
        <v>0</v>
      </c>
      <c r="H725" s="179"/>
      <c r="I725" s="180"/>
      <c r="J725" s="179"/>
      <c r="K725" s="179"/>
      <c r="L725" s="179"/>
      <c r="M725" s="179"/>
      <c r="N725" s="180"/>
      <c r="O725" s="180"/>
    </row>
    <row r="726" spans="1:15" ht="15">
      <c r="A726">
        <f>Program!$B$5</f>
      </c>
      <c r="B726">
        <f>Program!$B$4</f>
      </c>
      <c r="C726" s="176">
        <v>721</v>
      </c>
      <c r="D726" s="178" t="s">
        <v>2316</v>
      </c>
      <c r="E726" s="178" t="s">
        <v>1305</v>
      </c>
      <c r="F726" s="176">
        <f t="shared" si="13"/>
        <v>0</v>
      </c>
      <c r="G726" s="176">
        <f t="shared" si="13"/>
        <v>0</v>
      </c>
      <c r="H726" s="179"/>
      <c r="I726" s="180"/>
      <c r="J726" s="179"/>
      <c r="K726" s="179"/>
      <c r="L726" s="179"/>
      <c r="M726" s="179"/>
      <c r="N726" s="180"/>
      <c r="O726" s="180"/>
    </row>
    <row r="727" spans="1:15" ht="15">
      <c r="A727">
        <f>Program!$B$5</f>
      </c>
      <c r="B727">
        <f>Program!$B$4</f>
      </c>
      <c r="C727" s="176">
        <v>722</v>
      </c>
      <c r="D727" s="178" t="s">
        <v>2317</v>
      </c>
      <c r="E727" s="178" t="s">
        <v>1306</v>
      </c>
      <c r="F727" s="176">
        <f t="shared" si="13"/>
        <v>0</v>
      </c>
      <c r="G727" s="176">
        <f t="shared" si="13"/>
        <v>0</v>
      </c>
      <c r="H727" s="179"/>
      <c r="I727" s="180"/>
      <c r="J727" s="179"/>
      <c r="K727" s="179"/>
      <c r="L727" s="179"/>
      <c r="M727" s="179"/>
      <c r="N727" s="180"/>
      <c r="O727" s="180"/>
    </row>
    <row r="728" spans="1:15" ht="15">
      <c r="A728">
        <f>Program!$B$5</f>
      </c>
      <c r="B728">
        <f>Program!$B$4</f>
      </c>
      <c r="C728" s="176">
        <v>723</v>
      </c>
      <c r="D728" s="178" t="s">
        <v>2318</v>
      </c>
      <c r="E728" s="178" t="s">
        <v>1307</v>
      </c>
      <c r="F728" s="176">
        <f t="shared" si="13"/>
        <v>0</v>
      </c>
      <c r="G728" s="176">
        <f t="shared" si="13"/>
        <v>0</v>
      </c>
      <c r="H728" s="179"/>
      <c r="I728" s="180"/>
      <c r="J728" s="179"/>
      <c r="K728" s="179"/>
      <c r="L728" s="179"/>
      <c r="M728" s="179"/>
      <c r="N728" s="180"/>
      <c r="O728" s="180"/>
    </row>
    <row r="729" spans="1:15" ht="15">
      <c r="A729">
        <f>Program!$B$5</f>
      </c>
      <c r="B729">
        <f>Program!$B$4</f>
      </c>
      <c r="C729" s="176">
        <v>724</v>
      </c>
      <c r="D729" s="178" t="s">
        <v>2319</v>
      </c>
      <c r="E729" s="178" t="s">
        <v>1308</v>
      </c>
      <c r="F729" s="176">
        <f t="shared" si="13"/>
        <v>0</v>
      </c>
      <c r="G729" s="176">
        <f t="shared" si="13"/>
        <v>0</v>
      </c>
      <c r="H729" s="179"/>
      <c r="I729" s="180"/>
      <c r="J729" s="179"/>
      <c r="K729" s="179"/>
      <c r="L729" s="179"/>
      <c r="M729" s="179"/>
      <c r="N729" s="180"/>
      <c r="O729" s="180"/>
    </row>
    <row r="730" spans="1:15" ht="15">
      <c r="A730">
        <f>Program!$B$5</f>
      </c>
      <c r="B730">
        <f>Program!$B$4</f>
      </c>
      <c r="C730" s="176">
        <v>725</v>
      </c>
      <c r="D730" s="178" t="s">
        <v>2320</v>
      </c>
      <c r="E730" s="178" t="s">
        <v>1309</v>
      </c>
      <c r="F730" s="176">
        <f t="shared" si="13"/>
        <v>0</v>
      </c>
      <c r="G730" s="176">
        <f t="shared" si="13"/>
        <v>0</v>
      </c>
      <c r="H730" s="179"/>
      <c r="I730" s="180"/>
      <c r="J730" s="179"/>
      <c r="K730" s="179"/>
      <c r="L730" s="179"/>
      <c r="M730" s="179"/>
      <c r="N730" s="180"/>
      <c r="O730" s="180"/>
    </row>
    <row r="731" spans="1:15" ht="15">
      <c r="A731">
        <f>Program!$B$5</f>
      </c>
      <c r="B731">
        <f>Program!$B$4</f>
      </c>
      <c r="C731" s="176">
        <v>726</v>
      </c>
      <c r="D731" s="178" t="s">
        <v>2321</v>
      </c>
      <c r="E731" s="178" t="s">
        <v>1310</v>
      </c>
      <c r="F731" s="176">
        <f t="shared" si="13"/>
        <v>0</v>
      </c>
      <c r="G731" s="176">
        <f t="shared" si="13"/>
        <v>0</v>
      </c>
      <c r="H731" s="179"/>
      <c r="I731" s="180"/>
      <c r="J731" s="179"/>
      <c r="K731" s="179"/>
      <c r="L731" s="179"/>
      <c r="M731" s="179"/>
      <c r="N731" s="180"/>
      <c r="O731" s="180"/>
    </row>
    <row r="732" spans="1:15" ht="15">
      <c r="A732">
        <f>Program!$B$5</f>
      </c>
      <c r="B732">
        <f>Program!$B$4</f>
      </c>
      <c r="C732" s="176">
        <v>727</v>
      </c>
      <c r="D732" s="178" t="s">
        <v>2322</v>
      </c>
      <c r="E732" s="178" t="s">
        <v>1311</v>
      </c>
      <c r="F732" s="176">
        <f t="shared" si="13"/>
        <v>0</v>
      </c>
      <c r="G732" s="176">
        <f t="shared" si="13"/>
        <v>0</v>
      </c>
      <c r="H732" s="179"/>
      <c r="I732" s="180"/>
      <c r="J732" s="179"/>
      <c r="K732" s="179"/>
      <c r="L732" s="179"/>
      <c r="M732" s="179"/>
      <c r="N732" s="180"/>
      <c r="O732" s="180"/>
    </row>
    <row r="733" spans="1:15" ht="15">
      <c r="A733">
        <f>Program!$B$5</f>
      </c>
      <c r="B733">
        <f>Program!$B$4</f>
      </c>
      <c r="C733" s="176">
        <v>728</v>
      </c>
      <c r="D733" s="178" t="s">
        <v>2323</v>
      </c>
      <c r="E733" s="178" t="s">
        <v>1312</v>
      </c>
      <c r="F733" s="176">
        <f t="shared" si="13"/>
        <v>0</v>
      </c>
      <c r="G733" s="176">
        <f t="shared" si="13"/>
        <v>0</v>
      </c>
      <c r="H733" s="179"/>
      <c r="I733" s="180"/>
      <c r="J733" s="179"/>
      <c r="K733" s="179"/>
      <c r="L733" s="179"/>
      <c r="M733" s="179"/>
      <c r="N733" s="180"/>
      <c r="O733" s="180"/>
    </row>
    <row r="734" spans="1:15" ht="15">
      <c r="A734">
        <f>Program!$B$5</f>
      </c>
      <c r="B734">
        <f>Program!$B$4</f>
      </c>
      <c r="C734" s="176">
        <v>729</v>
      </c>
      <c r="D734" s="178" t="s">
        <v>2324</v>
      </c>
      <c r="E734" s="178" t="s">
        <v>1313</v>
      </c>
      <c r="F734" s="176">
        <f t="shared" si="13"/>
        <v>0</v>
      </c>
      <c r="G734" s="176">
        <f t="shared" si="13"/>
        <v>0</v>
      </c>
      <c r="H734" s="179"/>
      <c r="I734" s="180"/>
      <c r="J734" s="179"/>
      <c r="K734" s="179"/>
      <c r="L734" s="179"/>
      <c r="M734" s="179"/>
      <c r="N734" s="180"/>
      <c r="O734" s="180"/>
    </row>
    <row r="735" spans="1:15" ht="15">
      <c r="A735">
        <f>Program!$B$5</f>
      </c>
      <c r="B735">
        <f>Program!$B$4</f>
      </c>
      <c r="C735" s="176">
        <v>730</v>
      </c>
      <c r="D735" s="178" t="s">
        <v>2325</v>
      </c>
      <c r="E735" s="178" t="s">
        <v>1314</v>
      </c>
      <c r="F735" s="176">
        <f t="shared" si="13"/>
        <v>0</v>
      </c>
      <c r="G735" s="176">
        <f t="shared" si="13"/>
        <v>0</v>
      </c>
      <c r="H735" s="179"/>
      <c r="I735" s="180"/>
      <c r="J735" s="179"/>
      <c r="K735" s="179"/>
      <c r="L735" s="179"/>
      <c r="M735" s="179"/>
      <c r="N735" s="180"/>
      <c r="O735" s="180"/>
    </row>
    <row r="736" spans="1:15" ht="15">
      <c r="A736">
        <f>Program!$B$5</f>
      </c>
      <c r="B736">
        <f>Program!$B$4</f>
      </c>
      <c r="C736" s="176">
        <v>731</v>
      </c>
      <c r="D736" s="178" t="s">
        <v>2326</v>
      </c>
      <c r="E736" s="178" t="s">
        <v>1315</v>
      </c>
      <c r="F736" s="176">
        <f t="shared" si="13"/>
        <v>0</v>
      </c>
      <c r="G736" s="176">
        <f t="shared" si="13"/>
        <v>0</v>
      </c>
      <c r="H736" s="179"/>
      <c r="I736" s="180"/>
      <c r="J736" s="179"/>
      <c r="K736" s="179"/>
      <c r="L736" s="179"/>
      <c r="M736" s="179"/>
      <c r="N736" s="180"/>
      <c r="O736" s="180"/>
    </row>
    <row r="737" spans="1:15" ht="15">
      <c r="A737">
        <f>Program!$B$5</f>
      </c>
      <c r="B737">
        <f>Program!$B$4</f>
      </c>
      <c r="C737" s="176">
        <v>732</v>
      </c>
      <c r="D737" s="178" t="s">
        <v>2327</v>
      </c>
      <c r="E737" s="178" t="s">
        <v>1316</v>
      </c>
      <c r="F737" s="176">
        <f t="shared" si="13"/>
        <v>0</v>
      </c>
      <c r="G737" s="176">
        <f t="shared" si="13"/>
        <v>0</v>
      </c>
      <c r="H737" s="179"/>
      <c r="I737" s="180"/>
      <c r="J737" s="179"/>
      <c r="K737" s="179"/>
      <c r="L737" s="179"/>
      <c r="M737" s="179"/>
      <c r="N737" s="180"/>
      <c r="O737" s="180"/>
    </row>
    <row r="738" spans="1:15" ht="15">
      <c r="A738">
        <f>Program!$B$5</f>
      </c>
      <c r="B738">
        <f>Program!$B$4</f>
      </c>
      <c r="C738" s="176">
        <v>733</v>
      </c>
      <c r="D738" s="178" t="s">
        <v>2328</v>
      </c>
      <c r="E738" s="178" t="s">
        <v>1317</v>
      </c>
      <c r="F738" s="176">
        <f t="shared" si="13"/>
        <v>0</v>
      </c>
      <c r="G738" s="176">
        <f t="shared" si="13"/>
        <v>0</v>
      </c>
      <c r="H738" s="179"/>
      <c r="I738" s="180"/>
      <c r="J738" s="179"/>
      <c r="K738" s="179"/>
      <c r="L738" s="179"/>
      <c r="M738" s="179"/>
      <c r="N738" s="180"/>
      <c r="O738" s="180"/>
    </row>
    <row r="739" spans="1:15" ht="15">
      <c r="A739">
        <f>Program!$B$5</f>
      </c>
      <c r="B739">
        <f>Program!$B$4</f>
      </c>
      <c r="C739" s="176">
        <v>734</v>
      </c>
      <c r="D739" s="178" t="s">
        <v>2329</v>
      </c>
      <c r="E739" s="178" t="s">
        <v>1318</v>
      </c>
      <c r="F739" s="176">
        <f t="shared" si="13"/>
        <v>0</v>
      </c>
      <c r="G739" s="176">
        <f t="shared" si="13"/>
        <v>0</v>
      </c>
      <c r="H739" s="179"/>
      <c r="I739" s="180"/>
      <c r="J739" s="179"/>
      <c r="K739" s="179"/>
      <c r="L739" s="179"/>
      <c r="M739" s="179"/>
      <c r="N739" s="180"/>
      <c r="O739" s="180"/>
    </row>
    <row r="740" spans="1:15" ht="15">
      <c r="A740">
        <f>Program!$B$5</f>
      </c>
      <c r="B740">
        <f>Program!$B$4</f>
      </c>
      <c r="C740" s="176">
        <v>735</v>
      </c>
      <c r="D740" s="178" t="s">
        <v>2330</v>
      </c>
      <c r="E740" s="178" t="s">
        <v>1319</v>
      </c>
      <c r="F740" s="176">
        <f t="shared" si="13"/>
        <v>0</v>
      </c>
      <c r="G740" s="176">
        <f t="shared" si="13"/>
        <v>0</v>
      </c>
      <c r="H740" s="179"/>
      <c r="I740" s="180"/>
      <c r="J740" s="179"/>
      <c r="K740" s="179"/>
      <c r="L740" s="179"/>
      <c r="M740" s="179"/>
      <c r="N740" s="180"/>
      <c r="O740" s="180"/>
    </row>
    <row r="741" spans="1:15" ht="15">
      <c r="A741">
        <f>Program!$B$5</f>
      </c>
      <c r="B741">
        <f>Program!$B$4</f>
      </c>
      <c r="C741" s="176">
        <v>736</v>
      </c>
      <c r="D741" s="178" t="s">
        <v>2331</v>
      </c>
      <c r="E741" s="178" t="s">
        <v>1320</v>
      </c>
      <c r="F741" s="176">
        <f t="shared" si="13"/>
        <v>0</v>
      </c>
      <c r="G741" s="176">
        <f t="shared" si="13"/>
        <v>0</v>
      </c>
      <c r="H741" s="179"/>
      <c r="I741" s="180"/>
      <c r="J741" s="179"/>
      <c r="K741" s="179"/>
      <c r="L741" s="179"/>
      <c r="M741" s="179"/>
      <c r="N741" s="180"/>
      <c r="O741" s="180"/>
    </row>
    <row r="742" spans="1:15" ht="15">
      <c r="A742">
        <f>Program!$B$5</f>
      </c>
      <c r="B742">
        <f>Program!$B$4</f>
      </c>
      <c r="C742" s="176">
        <v>737</v>
      </c>
      <c r="D742" s="178" t="s">
        <v>2332</v>
      </c>
      <c r="E742" s="178" t="s">
        <v>1321</v>
      </c>
      <c r="F742" s="176">
        <f t="shared" si="13"/>
        <v>0</v>
      </c>
      <c r="G742" s="176">
        <f t="shared" si="13"/>
        <v>0</v>
      </c>
      <c r="H742" s="179"/>
      <c r="I742" s="180"/>
      <c r="J742" s="179"/>
      <c r="K742" s="179"/>
      <c r="L742" s="179"/>
      <c r="M742" s="179"/>
      <c r="N742" s="180"/>
      <c r="O742" s="180"/>
    </row>
    <row r="743" spans="1:15" ht="15">
      <c r="A743">
        <f>Program!$B$5</f>
      </c>
      <c r="B743">
        <f>Program!$B$4</f>
      </c>
      <c r="C743" s="176">
        <v>738</v>
      </c>
      <c r="D743" s="178" t="s">
        <v>2333</v>
      </c>
      <c r="E743" s="178" t="s">
        <v>1322</v>
      </c>
      <c r="F743" s="176">
        <f t="shared" si="13"/>
        <v>0</v>
      </c>
      <c r="G743" s="176">
        <f t="shared" si="13"/>
        <v>0</v>
      </c>
      <c r="H743" s="179"/>
      <c r="I743" s="180"/>
      <c r="J743" s="179"/>
      <c r="K743" s="179"/>
      <c r="L743" s="179"/>
      <c r="M743" s="179"/>
      <c r="N743" s="180"/>
      <c r="O743" s="180"/>
    </row>
    <row r="744" spans="1:15" ht="15">
      <c r="A744">
        <f>Program!$B$5</f>
      </c>
      <c r="B744">
        <f>Program!$B$4</f>
      </c>
      <c r="C744" s="176">
        <v>739</v>
      </c>
      <c r="D744" s="178" t="s">
        <v>2334</v>
      </c>
      <c r="E744" s="178" t="s">
        <v>1323</v>
      </c>
      <c r="F744" s="176">
        <f t="shared" si="13"/>
        <v>0</v>
      </c>
      <c r="G744" s="176">
        <f t="shared" si="13"/>
        <v>0</v>
      </c>
      <c r="H744" s="179"/>
      <c r="I744" s="180"/>
      <c r="J744" s="179"/>
      <c r="K744" s="179"/>
      <c r="L744" s="179"/>
      <c r="M744" s="179"/>
      <c r="N744" s="180"/>
      <c r="O744" s="180"/>
    </row>
    <row r="745" spans="1:15" ht="15">
      <c r="A745">
        <f>Program!$B$5</f>
      </c>
      <c r="B745">
        <f>Program!$B$4</f>
      </c>
      <c r="C745" s="176">
        <v>740</v>
      </c>
      <c r="D745" s="178" t="s">
        <v>2335</v>
      </c>
      <c r="E745" s="178" t="s">
        <v>1324</v>
      </c>
      <c r="F745" s="176">
        <f t="shared" si="13"/>
        <v>0</v>
      </c>
      <c r="G745" s="176">
        <f t="shared" si="13"/>
        <v>0</v>
      </c>
      <c r="H745" s="179"/>
      <c r="I745" s="180"/>
      <c r="J745" s="179"/>
      <c r="K745" s="179"/>
      <c r="L745" s="179"/>
      <c r="M745" s="179"/>
      <c r="N745" s="180"/>
      <c r="O745" s="180"/>
    </row>
    <row r="746" spans="1:15" ht="15">
      <c r="A746">
        <f>Program!$B$5</f>
      </c>
      <c r="B746">
        <f>Program!$B$4</f>
      </c>
      <c r="C746" s="176">
        <v>741</v>
      </c>
      <c r="D746" s="178" t="s">
        <v>2336</v>
      </c>
      <c r="E746" s="178" t="s">
        <v>1325</v>
      </c>
      <c r="F746" s="176">
        <f t="shared" si="13"/>
        <v>0</v>
      </c>
      <c r="G746" s="176">
        <f t="shared" si="13"/>
        <v>0</v>
      </c>
      <c r="H746" s="179"/>
      <c r="I746" s="180"/>
      <c r="J746" s="179"/>
      <c r="K746" s="179"/>
      <c r="L746" s="179"/>
      <c r="M746" s="179"/>
      <c r="N746" s="180"/>
      <c r="O746" s="180"/>
    </row>
    <row r="747" spans="1:15" ht="15">
      <c r="A747">
        <f>Program!$B$5</f>
      </c>
      <c r="B747">
        <f>Program!$B$4</f>
      </c>
      <c r="C747" s="176">
        <v>742</v>
      </c>
      <c r="D747" s="178" t="s">
        <v>2337</v>
      </c>
      <c r="E747" s="178" t="s">
        <v>1326</v>
      </c>
      <c r="F747" s="176">
        <f t="shared" si="13"/>
        <v>0</v>
      </c>
      <c r="G747" s="176">
        <f t="shared" si="13"/>
        <v>0</v>
      </c>
      <c r="H747" s="179"/>
      <c r="I747" s="180"/>
      <c r="J747" s="179"/>
      <c r="K747" s="179"/>
      <c r="L747" s="179"/>
      <c r="M747" s="179"/>
      <c r="N747" s="180"/>
      <c r="O747" s="180"/>
    </row>
    <row r="748" spans="1:15" ht="15">
      <c r="A748">
        <f>Program!$B$5</f>
      </c>
      <c r="B748">
        <f>Program!$B$4</f>
      </c>
      <c r="C748" s="176">
        <v>743</v>
      </c>
      <c r="D748" s="178" t="s">
        <v>1327</v>
      </c>
      <c r="E748" s="178" t="s">
        <v>1328</v>
      </c>
      <c r="F748" s="176">
        <f t="shared" si="13"/>
        <v>0</v>
      </c>
      <c r="G748" s="176">
        <f t="shared" si="13"/>
        <v>0</v>
      </c>
      <c r="H748" s="179"/>
      <c r="I748" s="180"/>
      <c r="J748" s="179"/>
      <c r="K748" s="179"/>
      <c r="L748" s="179"/>
      <c r="M748" s="179"/>
      <c r="N748" s="180"/>
      <c r="O748" s="180"/>
    </row>
    <row r="749" spans="1:15" ht="15">
      <c r="A749">
        <f>Program!$B$5</f>
      </c>
      <c r="B749">
        <f>Program!$B$4</f>
      </c>
      <c r="C749" s="176">
        <v>744</v>
      </c>
      <c r="D749" s="178" t="s">
        <v>2338</v>
      </c>
      <c r="E749" s="178" t="s">
        <v>1329</v>
      </c>
      <c r="F749" s="176">
        <f t="shared" si="13"/>
        <v>0</v>
      </c>
      <c r="G749" s="176">
        <f t="shared" si="13"/>
        <v>0</v>
      </c>
      <c r="H749" s="179"/>
      <c r="I749" s="180"/>
      <c r="J749" s="179"/>
      <c r="K749" s="179"/>
      <c r="L749" s="179"/>
      <c r="M749" s="179"/>
      <c r="N749" s="180"/>
      <c r="O749" s="180"/>
    </row>
    <row r="750" spans="1:15" ht="15">
      <c r="A750">
        <f>Program!$B$5</f>
      </c>
      <c r="B750">
        <f>Program!$B$4</f>
      </c>
      <c r="C750" s="176">
        <v>745</v>
      </c>
      <c r="D750" s="178" t="s">
        <v>2339</v>
      </c>
      <c r="E750" s="178" t="s">
        <v>1330</v>
      </c>
      <c r="F750" s="176">
        <f t="shared" si="13"/>
        <v>0</v>
      </c>
      <c r="G750" s="176">
        <f t="shared" si="13"/>
        <v>0</v>
      </c>
      <c r="H750" s="179"/>
      <c r="I750" s="180"/>
      <c r="J750" s="179"/>
      <c r="K750" s="179"/>
      <c r="L750" s="179"/>
      <c r="M750" s="179"/>
      <c r="N750" s="180"/>
      <c r="O750" s="180"/>
    </row>
    <row r="751" spans="1:15" ht="15">
      <c r="A751">
        <f>Program!$B$5</f>
      </c>
      <c r="B751">
        <f>Program!$B$4</f>
      </c>
      <c r="C751" s="176">
        <v>746</v>
      </c>
      <c r="D751" s="178" t="s">
        <v>2340</v>
      </c>
      <c r="E751" s="178" t="s">
        <v>1331</v>
      </c>
      <c r="F751" s="176">
        <f t="shared" si="13"/>
        <v>0</v>
      </c>
      <c r="G751" s="176">
        <f t="shared" si="13"/>
        <v>0</v>
      </c>
      <c r="H751" s="179"/>
      <c r="I751" s="180"/>
      <c r="J751" s="179"/>
      <c r="K751" s="179"/>
      <c r="L751" s="179"/>
      <c r="M751" s="179"/>
      <c r="N751" s="180"/>
      <c r="O751" s="180"/>
    </row>
    <row r="752" spans="1:15" ht="15">
      <c r="A752">
        <f>Program!$B$5</f>
      </c>
      <c r="B752">
        <f>Program!$B$4</f>
      </c>
      <c r="C752" s="176">
        <v>747</v>
      </c>
      <c r="D752" s="178" t="s">
        <v>2341</v>
      </c>
      <c r="E752" s="178" t="s">
        <v>1332</v>
      </c>
      <c r="F752" s="176">
        <f t="shared" si="13"/>
        <v>0</v>
      </c>
      <c r="G752" s="176">
        <f t="shared" si="13"/>
        <v>0</v>
      </c>
      <c r="H752" s="179"/>
      <c r="I752" s="180"/>
      <c r="J752" s="179"/>
      <c r="K752" s="179"/>
      <c r="L752" s="179"/>
      <c r="M752" s="179"/>
      <c r="N752" s="180"/>
      <c r="O752" s="180"/>
    </row>
    <row r="753" spans="1:15" ht="15">
      <c r="A753">
        <f>Program!$B$5</f>
      </c>
      <c r="B753">
        <f>Program!$B$4</f>
      </c>
      <c r="C753" s="176">
        <v>748</v>
      </c>
      <c r="D753" s="178" t="s">
        <v>2342</v>
      </c>
      <c r="E753" s="178" t="s">
        <v>1333</v>
      </c>
      <c r="F753" s="176">
        <f t="shared" si="13"/>
        <v>0</v>
      </c>
      <c r="G753" s="176">
        <f t="shared" si="13"/>
        <v>0</v>
      </c>
      <c r="H753" s="179"/>
      <c r="I753" s="180"/>
      <c r="J753" s="179"/>
      <c r="K753" s="179"/>
      <c r="L753" s="179"/>
      <c r="M753" s="179"/>
      <c r="N753" s="180"/>
      <c r="O753" s="180"/>
    </row>
    <row r="754" spans="1:15" ht="15">
      <c r="A754">
        <f>Program!$B$5</f>
      </c>
      <c r="B754">
        <f>Program!$B$4</f>
      </c>
      <c r="C754" s="176">
        <v>749</v>
      </c>
      <c r="D754" s="178" t="s">
        <v>2343</v>
      </c>
      <c r="E754" s="178" t="s">
        <v>1334</v>
      </c>
      <c r="F754" s="176">
        <f t="shared" si="13"/>
        <v>0</v>
      </c>
      <c r="G754" s="176">
        <f t="shared" si="13"/>
        <v>0</v>
      </c>
      <c r="H754" s="179"/>
      <c r="I754" s="180"/>
      <c r="J754" s="179"/>
      <c r="K754" s="179"/>
      <c r="L754" s="179"/>
      <c r="M754" s="179"/>
      <c r="N754" s="180"/>
      <c r="O754" s="180"/>
    </row>
    <row r="755" spans="1:15" ht="15">
      <c r="A755">
        <f>Program!$B$5</f>
      </c>
      <c r="B755">
        <f>Program!$B$4</f>
      </c>
      <c r="C755" s="176">
        <v>750</v>
      </c>
      <c r="D755" s="178" t="s">
        <v>2344</v>
      </c>
      <c r="E755" s="178" t="s">
        <v>1335</v>
      </c>
      <c r="F755" s="176">
        <f t="shared" si="13"/>
        <v>0</v>
      </c>
      <c r="G755" s="176">
        <f t="shared" si="13"/>
        <v>0</v>
      </c>
      <c r="H755" s="179"/>
      <c r="I755" s="180"/>
      <c r="J755" s="179"/>
      <c r="K755" s="179"/>
      <c r="L755" s="179"/>
      <c r="M755" s="179"/>
      <c r="N755" s="180"/>
      <c r="O755" s="180"/>
    </row>
    <row r="756" spans="1:15" ht="15">
      <c r="A756">
        <f>Program!$B$5</f>
      </c>
      <c r="B756">
        <f>Program!$B$4</f>
      </c>
      <c r="C756" s="176">
        <v>751</v>
      </c>
      <c r="D756" s="178" t="s">
        <v>2345</v>
      </c>
      <c r="E756" s="178" t="s">
        <v>1336</v>
      </c>
      <c r="F756" s="176">
        <f t="shared" si="13"/>
        <v>0</v>
      </c>
      <c r="G756" s="176">
        <f t="shared" si="13"/>
        <v>0</v>
      </c>
      <c r="H756" s="179"/>
      <c r="I756" s="180"/>
      <c r="J756" s="179"/>
      <c r="K756" s="179"/>
      <c r="L756" s="179"/>
      <c r="M756" s="179"/>
      <c r="N756" s="180"/>
      <c r="O756" s="180"/>
    </row>
    <row r="757" spans="1:15" ht="15">
      <c r="A757">
        <f>Program!$B$5</f>
      </c>
      <c r="B757">
        <f>Program!$B$4</f>
      </c>
      <c r="C757" s="176">
        <v>752</v>
      </c>
      <c r="D757" s="178" t="s">
        <v>2346</v>
      </c>
      <c r="E757" s="178" t="s">
        <v>1337</v>
      </c>
      <c r="F757" s="176">
        <f t="shared" si="13"/>
        <v>0</v>
      </c>
      <c r="G757" s="176">
        <f t="shared" si="13"/>
        <v>0</v>
      </c>
      <c r="H757" s="179"/>
      <c r="I757" s="180"/>
      <c r="J757" s="179"/>
      <c r="K757" s="179"/>
      <c r="L757" s="179"/>
      <c r="M757" s="179"/>
      <c r="N757" s="180"/>
      <c r="O757" s="180"/>
    </row>
    <row r="758" spans="1:15" ht="15">
      <c r="A758">
        <f>Program!$B$5</f>
      </c>
      <c r="B758">
        <f>Program!$B$4</f>
      </c>
      <c r="C758" s="176">
        <v>753</v>
      </c>
      <c r="D758" s="178" t="s">
        <v>2347</v>
      </c>
      <c r="E758" s="178" t="s">
        <v>1338</v>
      </c>
      <c r="F758" s="176">
        <f t="shared" si="13"/>
        <v>0</v>
      </c>
      <c r="G758" s="176">
        <f t="shared" si="13"/>
        <v>0</v>
      </c>
      <c r="H758" s="179"/>
      <c r="I758" s="180"/>
      <c r="J758" s="179"/>
      <c r="K758" s="179"/>
      <c r="L758" s="179"/>
      <c r="M758" s="179"/>
      <c r="N758" s="180"/>
      <c r="O758" s="180"/>
    </row>
    <row r="759" spans="1:15" ht="15">
      <c r="A759">
        <f>Program!$B$5</f>
      </c>
      <c r="B759">
        <f>Program!$B$4</f>
      </c>
      <c r="C759" s="176">
        <v>754</v>
      </c>
      <c r="D759" s="178" t="s">
        <v>2348</v>
      </c>
      <c r="E759" s="178" t="s">
        <v>1339</v>
      </c>
      <c r="F759" s="176">
        <f t="shared" si="13"/>
        <v>0</v>
      </c>
      <c r="G759" s="176">
        <f t="shared" si="13"/>
        <v>0</v>
      </c>
      <c r="H759" s="179"/>
      <c r="I759" s="180"/>
      <c r="J759" s="179"/>
      <c r="K759" s="179"/>
      <c r="L759" s="179"/>
      <c r="M759" s="179"/>
      <c r="N759" s="180"/>
      <c r="O759" s="180"/>
    </row>
    <row r="760" spans="1:15" ht="15">
      <c r="A760">
        <f>Program!$B$5</f>
      </c>
      <c r="B760">
        <f>Program!$B$4</f>
      </c>
      <c r="C760" s="176">
        <v>755</v>
      </c>
      <c r="D760" s="178" t="s">
        <v>2349</v>
      </c>
      <c r="E760" s="178" t="s">
        <v>1340</v>
      </c>
      <c r="F760" s="176">
        <f t="shared" si="13"/>
        <v>0</v>
      </c>
      <c r="G760" s="176">
        <f t="shared" si="13"/>
        <v>0</v>
      </c>
      <c r="H760" s="179"/>
      <c r="I760" s="180"/>
      <c r="J760" s="179"/>
      <c r="K760" s="179"/>
      <c r="L760" s="179"/>
      <c r="M760" s="179"/>
      <c r="N760" s="180"/>
      <c r="O760" s="180"/>
    </row>
    <row r="761" spans="1:15" ht="15">
      <c r="A761">
        <f>Program!$B$5</f>
      </c>
      <c r="B761">
        <f>Program!$B$4</f>
      </c>
      <c r="C761" s="176">
        <v>756</v>
      </c>
      <c r="D761" s="178" t="s">
        <v>2350</v>
      </c>
      <c r="E761" s="178" t="s">
        <v>1341</v>
      </c>
      <c r="F761" s="176">
        <f t="shared" si="13"/>
        <v>0</v>
      </c>
      <c r="G761" s="176">
        <f t="shared" si="13"/>
        <v>0</v>
      </c>
      <c r="H761" s="179"/>
      <c r="I761" s="180"/>
      <c r="J761" s="179"/>
      <c r="K761" s="179"/>
      <c r="L761" s="179"/>
      <c r="M761" s="179"/>
      <c r="N761" s="180"/>
      <c r="O761" s="180"/>
    </row>
    <row r="762" spans="1:15" ht="15">
      <c r="A762">
        <f>Program!$B$5</f>
      </c>
      <c r="B762">
        <f>Program!$B$4</f>
      </c>
      <c r="C762" s="176">
        <v>757</v>
      </c>
      <c r="D762" s="178" t="s">
        <v>1342</v>
      </c>
      <c r="E762" s="178" t="s">
        <v>1343</v>
      </c>
      <c r="F762" s="176">
        <f t="shared" si="13"/>
        <v>0</v>
      </c>
      <c r="G762" s="176">
        <f t="shared" si="13"/>
        <v>0</v>
      </c>
      <c r="H762" s="179"/>
      <c r="I762" s="180"/>
      <c r="J762" s="179"/>
      <c r="K762" s="179"/>
      <c r="L762" s="179"/>
      <c r="M762" s="179"/>
      <c r="N762" s="180"/>
      <c r="O762" s="180"/>
    </row>
    <row r="763" spans="1:15" ht="15">
      <c r="A763">
        <f>Program!$B$5</f>
      </c>
      <c r="B763">
        <f>Program!$B$4</f>
      </c>
      <c r="C763" s="176">
        <v>758</v>
      </c>
      <c r="D763" s="178" t="s">
        <v>2351</v>
      </c>
      <c r="E763" s="178" t="s">
        <v>1344</v>
      </c>
      <c r="F763" s="176">
        <f t="shared" si="13"/>
        <v>0</v>
      </c>
      <c r="G763" s="176">
        <f t="shared" si="13"/>
        <v>0</v>
      </c>
      <c r="H763" s="179"/>
      <c r="I763" s="180"/>
      <c r="J763" s="179"/>
      <c r="K763" s="179"/>
      <c r="L763" s="179"/>
      <c r="M763" s="179"/>
      <c r="N763" s="180"/>
      <c r="O763" s="180"/>
    </row>
    <row r="764" spans="1:15" ht="15">
      <c r="A764">
        <f>Program!$B$5</f>
      </c>
      <c r="B764">
        <f>Program!$B$4</f>
      </c>
      <c r="C764" s="176">
        <v>759</v>
      </c>
      <c r="D764" s="178" t="s">
        <v>2352</v>
      </c>
      <c r="E764" s="178" t="s">
        <v>1345</v>
      </c>
      <c r="F764" s="176">
        <f t="shared" si="13"/>
        <v>0</v>
      </c>
      <c r="G764" s="176">
        <f t="shared" si="13"/>
        <v>0</v>
      </c>
      <c r="H764" s="179"/>
      <c r="I764" s="180"/>
      <c r="J764" s="179"/>
      <c r="K764" s="179"/>
      <c r="L764" s="179"/>
      <c r="M764" s="179"/>
      <c r="N764" s="180"/>
      <c r="O764" s="180"/>
    </row>
    <row r="765" spans="1:15" ht="15">
      <c r="A765">
        <f>Program!$B$5</f>
      </c>
      <c r="B765">
        <f>Program!$B$4</f>
      </c>
      <c r="C765" s="176">
        <v>760</v>
      </c>
      <c r="D765" s="178" t="s">
        <v>2353</v>
      </c>
      <c r="E765" s="178" t="s">
        <v>1346</v>
      </c>
      <c r="F765" s="176">
        <f t="shared" si="13"/>
        <v>0</v>
      </c>
      <c r="G765" s="176">
        <f t="shared" si="13"/>
        <v>0</v>
      </c>
      <c r="H765" s="179"/>
      <c r="I765" s="180"/>
      <c r="J765" s="179"/>
      <c r="K765" s="179"/>
      <c r="L765" s="179"/>
      <c r="M765" s="179"/>
      <c r="N765" s="180"/>
      <c r="O765" s="180"/>
    </row>
    <row r="766" spans="1:15" ht="15">
      <c r="A766">
        <f>Program!$B$5</f>
      </c>
      <c r="B766">
        <f>Program!$B$4</f>
      </c>
      <c r="C766" s="176">
        <v>761</v>
      </c>
      <c r="D766" s="178" t="s">
        <v>2354</v>
      </c>
      <c r="E766" s="178" t="s">
        <v>1347</v>
      </c>
      <c r="F766" s="176">
        <f t="shared" si="13"/>
        <v>0</v>
      </c>
      <c r="G766" s="176">
        <f t="shared" si="13"/>
        <v>0</v>
      </c>
      <c r="H766" s="179"/>
      <c r="I766" s="180"/>
      <c r="J766" s="179"/>
      <c r="K766" s="179"/>
      <c r="L766" s="179"/>
      <c r="M766" s="179"/>
      <c r="N766" s="180"/>
      <c r="O766" s="180"/>
    </row>
    <row r="767" spans="1:15" ht="15">
      <c r="A767">
        <f>Program!$B$5</f>
      </c>
      <c r="B767">
        <f>Program!$B$4</f>
      </c>
      <c r="C767" s="176">
        <v>762</v>
      </c>
      <c r="D767" s="178" t="s">
        <v>2355</v>
      </c>
      <c r="E767" s="178" t="s">
        <v>1348</v>
      </c>
      <c r="F767" s="176">
        <f t="shared" si="13"/>
        <v>0</v>
      </c>
      <c r="G767" s="176">
        <f t="shared" si="13"/>
        <v>0</v>
      </c>
      <c r="H767" s="179"/>
      <c r="I767" s="180"/>
      <c r="J767" s="179"/>
      <c r="K767" s="179"/>
      <c r="L767" s="179"/>
      <c r="M767" s="179"/>
      <c r="N767" s="180"/>
      <c r="O767" s="180"/>
    </row>
    <row r="768" spans="1:15" ht="15">
      <c r="A768">
        <f>Program!$B$5</f>
      </c>
      <c r="B768">
        <f>Program!$B$4</f>
      </c>
      <c r="C768" s="176">
        <v>763</v>
      </c>
      <c r="D768" s="178" t="s">
        <v>2356</v>
      </c>
      <c r="E768" s="178" t="s">
        <v>1349</v>
      </c>
      <c r="F768" s="176">
        <f t="shared" si="13"/>
        <v>0</v>
      </c>
      <c r="G768" s="176">
        <f t="shared" si="13"/>
        <v>0</v>
      </c>
      <c r="H768" s="179"/>
      <c r="I768" s="180"/>
      <c r="J768" s="179"/>
      <c r="K768" s="179"/>
      <c r="L768" s="179"/>
      <c r="M768" s="179"/>
      <c r="N768" s="180"/>
      <c r="O768" s="180"/>
    </row>
    <row r="769" spans="1:15" ht="15">
      <c r="A769">
        <f>Program!$B$5</f>
      </c>
      <c r="B769">
        <f>Program!$B$4</f>
      </c>
      <c r="C769" s="176">
        <v>764</v>
      </c>
      <c r="D769" s="178" t="s">
        <v>2357</v>
      </c>
      <c r="E769" s="178" t="s">
        <v>1350</v>
      </c>
      <c r="F769" s="176">
        <f t="shared" si="13"/>
        <v>0</v>
      </c>
      <c r="G769" s="176">
        <f t="shared" si="13"/>
        <v>0</v>
      </c>
      <c r="H769" s="179"/>
      <c r="I769" s="180"/>
      <c r="J769" s="179"/>
      <c r="K769" s="179"/>
      <c r="L769" s="179"/>
      <c r="M769" s="179"/>
      <c r="N769" s="180"/>
      <c r="O769" s="180"/>
    </row>
    <row r="770" spans="1:15" ht="15">
      <c r="A770">
        <f>Program!$B$5</f>
      </c>
      <c r="B770">
        <f>Program!$B$4</f>
      </c>
      <c r="C770" s="176">
        <v>765</v>
      </c>
      <c r="D770" s="178" t="s">
        <v>2358</v>
      </c>
      <c r="E770" s="178" t="s">
        <v>1351</v>
      </c>
      <c r="F770" s="176">
        <f t="shared" si="13"/>
        <v>0</v>
      </c>
      <c r="G770" s="176">
        <f t="shared" si="13"/>
        <v>0</v>
      </c>
      <c r="H770" s="179"/>
      <c r="I770" s="180"/>
      <c r="J770" s="179"/>
      <c r="K770" s="179"/>
      <c r="L770" s="179"/>
      <c r="M770" s="179"/>
      <c r="N770" s="180"/>
      <c r="O770" s="180"/>
    </row>
    <row r="771" spans="1:15" ht="15">
      <c r="A771">
        <f>Program!$B$5</f>
      </c>
      <c r="B771">
        <f>Program!$B$4</f>
      </c>
      <c r="C771" s="176">
        <v>766</v>
      </c>
      <c r="D771" s="178" t="s">
        <v>2359</v>
      </c>
      <c r="E771" s="178" t="s">
        <v>1352</v>
      </c>
      <c r="F771" s="176">
        <f t="shared" si="13"/>
        <v>0</v>
      </c>
      <c r="G771" s="176">
        <f t="shared" si="13"/>
        <v>0</v>
      </c>
      <c r="H771" s="179"/>
      <c r="I771" s="180"/>
      <c r="J771" s="179"/>
      <c r="K771" s="179"/>
      <c r="L771" s="179"/>
      <c r="M771" s="179"/>
      <c r="N771" s="180"/>
      <c r="O771" s="180"/>
    </row>
    <row r="772" spans="1:15" ht="15">
      <c r="A772">
        <f>Program!$B$5</f>
      </c>
      <c r="B772">
        <f>Program!$B$4</f>
      </c>
      <c r="C772" s="176">
        <v>767</v>
      </c>
      <c r="D772" s="178" t="s">
        <v>2360</v>
      </c>
      <c r="E772" s="178" t="s">
        <v>1353</v>
      </c>
      <c r="F772" s="176">
        <f t="shared" si="13"/>
        <v>0</v>
      </c>
      <c r="G772" s="176">
        <f t="shared" si="13"/>
        <v>0</v>
      </c>
      <c r="H772" s="179"/>
      <c r="I772" s="180"/>
      <c r="J772" s="179"/>
      <c r="K772" s="179"/>
      <c r="L772" s="179"/>
      <c r="M772" s="179"/>
      <c r="N772" s="180"/>
      <c r="O772" s="180"/>
    </row>
    <row r="773" spans="1:15" ht="15">
      <c r="A773">
        <f>Program!$B$5</f>
      </c>
      <c r="B773">
        <f>Program!$B$4</f>
      </c>
      <c r="C773" s="176">
        <v>768</v>
      </c>
      <c r="D773" s="178" t="s">
        <v>2361</v>
      </c>
      <c r="E773" s="178" t="s">
        <v>1354</v>
      </c>
      <c r="F773" s="176">
        <f t="shared" si="13"/>
        <v>0</v>
      </c>
      <c r="G773" s="176">
        <f t="shared" si="13"/>
        <v>0</v>
      </c>
      <c r="H773" s="179"/>
      <c r="I773" s="180"/>
      <c r="J773" s="179"/>
      <c r="K773" s="179"/>
      <c r="L773" s="179"/>
      <c r="M773" s="179"/>
      <c r="N773" s="180"/>
      <c r="O773" s="180"/>
    </row>
    <row r="774" spans="1:15" ht="15">
      <c r="A774">
        <f>Program!$B$5</f>
      </c>
      <c r="B774">
        <f>Program!$B$4</f>
      </c>
      <c r="C774" s="176">
        <v>769</v>
      </c>
      <c r="D774" s="178" t="s">
        <v>2362</v>
      </c>
      <c r="E774" s="178" t="s">
        <v>1355</v>
      </c>
      <c r="F774" s="176">
        <f t="shared" si="13"/>
        <v>0</v>
      </c>
      <c r="G774" s="176">
        <f t="shared" si="13"/>
        <v>0</v>
      </c>
      <c r="H774" s="179"/>
      <c r="I774" s="180"/>
      <c r="J774" s="179"/>
      <c r="K774" s="179"/>
      <c r="L774" s="179"/>
      <c r="M774" s="179"/>
      <c r="N774" s="180"/>
      <c r="O774" s="180"/>
    </row>
    <row r="775" spans="1:15" ht="15">
      <c r="A775">
        <f>Program!$B$5</f>
      </c>
      <c r="B775">
        <f>Program!$B$4</f>
      </c>
      <c r="C775" s="176">
        <v>770</v>
      </c>
      <c r="D775" s="178" t="s">
        <v>2363</v>
      </c>
      <c r="E775" s="178" t="s">
        <v>2364</v>
      </c>
      <c r="F775" s="176">
        <f t="shared" si="13"/>
        <v>0</v>
      </c>
      <c r="G775" s="176">
        <f t="shared" si="13"/>
        <v>0</v>
      </c>
      <c r="H775" s="179"/>
      <c r="I775" s="180"/>
      <c r="J775" s="179"/>
      <c r="K775" s="179"/>
      <c r="L775" s="179"/>
      <c r="M775" s="179"/>
      <c r="N775" s="180"/>
      <c r="O775" s="180"/>
    </row>
    <row r="776" spans="1:15" ht="15">
      <c r="A776">
        <f>Program!$B$5</f>
      </c>
      <c r="B776">
        <f>Program!$B$4</f>
      </c>
      <c r="C776" s="176">
        <v>771</v>
      </c>
      <c r="D776" s="178" t="s">
        <v>2365</v>
      </c>
      <c r="E776" s="178" t="s">
        <v>2366</v>
      </c>
      <c r="F776" s="176">
        <f aca="true" t="shared" si="14" ref="F776:G839">+SUM(H776+J776+L776+N776)</f>
        <v>0</v>
      </c>
      <c r="G776" s="176">
        <f t="shared" si="14"/>
        <v>0</v>
      </c>
      <c r="H776" s="179"/>
      <c r="I776" s="180"/>
      <c r="J776" s="179"/>
      <c r="K776" s="179"/>
      <c r="L776" s="179"/>
      <c r="M776" s="179"/>
      <c r="N776" s="180"/>
      <c r="O776" s="180"/>
    </row>
    <row r="777" spans="1:15" ht="15">
      <c r="A777">
        <f>Program!$B$5</f>
      </c>
      <c r="B777">
        <f>Program!$B$4</f>
      </c>
      <c r="C777" s="176">
        <v>772</v>
      </c>
      <c r="D777" s="178" t="s">
        <v>2367</v>
      </c>
      <c r="E777" s="178" t="s">
        <v>1356</v>
      </c>
      <c r="F777" s="176">
        <f t="shared" si="14"/>
        <v>0</v>
      </c>
      <c r="G777" s="176">
        <f t="shared" si="14"/>
        <v>0</v>
      </c>
      <c r="H777" s="179"/>
      <c r="I777" s="180"/>
      <c r="J777" s="179"/>
      <c r="K777" s="179"/>
      <c r="L777" s="179"/>
      <c r="M777" s="179"/>
      <c r="N777" s="180"/>
      <c r="O777" s="180"/>
    </row>
    <row r="778" spans="1:15" ht="15">
      <c r="A778">
        <f>Program!$B$5</f>
      </c>
      <c r="B778">
        <f>Program!$B$4</f>
      </c>
      <c r="C778" s="176">
        <v>773</v>
      </c>
      <c r="D778" s="178" t="s">
        <v>2368</v>
      </c>
      <c r="E778" s="178" t="s">
        <v>1357</v>
      </c>
      <c r="F778" s="176">
        <f t="shared" si="14"/>
        <v>0</v>
      </c>
      <c r="G778" s="176">
        <f t="shared" si="14"/>
        <v>0</v>
      </c>
      <c r="H778" s="179"/>
      <c r="I778" s="180"/>
      <c r="J778" s="179"/>
      <c r="K778" s="179"/>
      <c r="L778" s="179"/>
      <c r="M778" s="179"/>
      <c r="N778" s="180"/>
      <c r="O778" s="180"/>
    </row>
    <row r="779" spans="1:15" ht="15">
      <c r="A779">
        <f>Program!$B$5</f>
      </c>
      <c r="B779">
        <f>Program!$B$4</f>
      </c>
      <c r="C779" s="176">
        <v>774</v>
      </c>
      <c r="D779" s="178" t="s">
        <v>2369</v>
      </c>
      <c r="E779" s="178" t="s">
        <v>1358</v>
      </c>
      <c r="F779" s="176">
        <f t="shared" si="14"/>
        <v>0</v>
      </c>
      <c r="G779" s="176">
        <f t="shared" si="14"/>
        <v>0</v>
      </c>
      <c r="H779" s="179"/>
      <c r="I779" s="180"/>
      <c r="J779" s="179"/>
      <c r="K779" s="179"/>
      <c r="L779" s="179"/>
      <c r="M779" s="179"/>
      <c r="N779" s="180"/>
      <c r="O779" s="180"/>
    </row>
    <row r="780" spans="1:15" ht="15">
      <c r="A780">
        <f>Program!$B$5</f>
      </c>
      <c r="B780">
        <f>Program!$B$4</f>
      </c>
      <c r="C780" s="176">
        <v>775</v>
      </c>
      <c r="D780" s="178" t="s">
        <v>2370</v>
      </c>
      <c r="E780" s="178" t="s">
        <v>1359</v>
      </c>
      <c r="F780" s="176">
        <f t="shared" si="14"/>
        <v>0</v>
      </c>
      <c r="G780" s="176">
        <f t="shared" si="14"/>
        <v>0</v>
      </c>
      <c r="H780" s="179"/>
      <c r="I780" s="180"/>
      <c r="J780" s="179"/>
      <c r="K780" s="179"/>
      <c r="L780" s="179"/>
      <c r="M780" s="179"/>
      <c r="N780" s="180"/>
      <c r="O780" s="180"/>
    </row>
    <row r="781" spans="1:15" ht="15">
      <c r="A781">
        <f>Program!$B$5</f>
      </c>
      <c r="B781">
        <f>Program!$B$4</f>
      </c>
      <c r="C781" s="176">
        <v>776</v>
      </c>
      <c r="D781" s="178" t="s">
        <v>2371</v>
      </c>
      <c r="E781" s="178" t="s">
        <v>1360</v>
      </c>
      <c r="F781" s="176">
        <f t="shared" si="14"/>
        <v>0</v>
      </c>
      <c r="G781" s="176">
        <f t="shared" si="14"/>
        <v>0</v>
      </c>
      <c r="H781" s="179"/>
      <c r="I781" s="180"/>
      <c r="J781" s="179"/>
      <c r="K781" s="179"/>
      <c r="L781" s="179"/>
      <c r="M781" s="179"/>
      <c r="N781" s="180"/>
      <c r="O781" s="180"/>
    </row>
    <row r="782" spans="1:15" ht="15">
      <c r="A782">
        <f>Program!$B$5</f>
      </c>
      <c r="B782">
        <f>Program!$B$4</f>
      </c>
      <c r="C782" s="176">
        <v>777</v>
      </c>
      <c r="D782" s="178" t="s">
        <v>2372</v>
      </c>
      <c r="E782" s="178" t="s">
        <v>1361</v>
      </c>
      <c r="F782" s="176">
        <f t="shared" si="14"/>
        <v>0</v>
      </c>
      <c r="G782" s="176">
        <f t="shared" si="14"/>
        <v>0</v>
      </c>
      <c r="H782" s="179"/>
      <c r="I782" s="180"/>
      <c r="J782" s="179"/>
      <c r="K782" s="179"/>
      <c r="L782" s="179"/>
      <c r="M782" s="179"/>
      <c r="N782" s="180"/>
      <c r="O782" s="180"/>
    </row>
    <row r="783" spans="1:15" ht="15">
      <c r="A783">
        <f>Program!$B$5</f>
      </c>
      <c r="B783">
        <f>Program!$B$4</f>
      </c>
      <c r="C783" s="176">
        <v>778</v>
      </c>
      <c r="D783" s="178" t="s">
        <v>2373</v>
      </c>
      <c r="E783" s="178" t="s">
        <v>1362</v>
      </c>
      <c r="F783" s="176">
        <f t="shared" si="14"/>
        <v>0</v>
      </c>
      <c r="G783" s="176">
        <f t="shared" si="14"/>
        <v>0</v>
      </c>
      <c r="H783" s="179"/>
      <c r="I783" s="180"/>
      <c r="J783" s="179"/>
      <c r="K783" s="179"/>
      <c r="L783" s="179"/>
      <c r="M783" s="179"/>
      <c r="N783" s="180"/>
      <c r="O783" s="180"/>
    </row>
    <row r="784" spans="1:15" ht="15">
      <c r="A784">
        <f>Program!$B$5</f>
      </c>
      <c r="B784">
        <f>Program!$B$4</f>
      </c>
      <c r="C784" s="176">
        <v>779</v>
      </c>
      <c r="D784" s="178" t="s">
        <v>2374</v>
      </c>
      <c r="E784" s="178" t="s">
        <v>1363</v>
      </c>
      <c r="F784" s="176">
        <f t="shared" si="14"/>
        <v>0</v>
      </c>
      <c r="G784" s="176">
        <f t="shared" si="14"/>
        <v>0</v>
      </c>
      <c r="H784" s="179"/>
      <c r="I784" s="180"/>
      <c r="J784" s="179"/>
      <c r="K784" s="179"/>
      <c r="L784" s="179"/>
      <c r="M784" s="179"/>
      <c r="N784" s="180"/>
      <c r="O784" s="180"/>
    </row>
    <row r="785" spans="1:15" ht="15">
      <c r="A785">
        <f>Program!$B$5</f>
      </c>
      <c r="B785">
        <f>Program!$B$4</f>
      </c>
      <c r="C785" s="176">
        <v>780</v>
      </c>
      <c r="D785" s="178" t="s">
        <v>2375</v>
      </c>
      <c r="E785" s="178" t="s">
        <v>1364</v>
      </c>
      <c r="F785" s="176">
        <f t="shared" si="14"/>
        <v>0</v>
      </c>
      <c r="G785" s="176">
        <f t="shared" si="14"/>
        <v>0</v>
      </c>
      <c r="H785" s="179"/>
      <c r="I785" s="180"/>
      <c r="J785" s="179"/>
      <c r="K785" s="179"/>
      <c r="L785" s="179"/>
      <c r="M785" s="179"/>
      <c r="N785" s="180"/>
      <c r="O785" s="180"/>
    </row>
    <row r="786" spans="1:15" ht="15">
      <c r="A786">
        <f>Program!$B$5</f>
      </c>
      <c r="B786">
        <f>Program!$B$4</f>
      </c>
      <c r="C786" s="176">
        <v>781</v>
      </c>
      <c r="D786" s="178" t="s">
        <v>2376</v>
      </c>
      <c r="E786" s="178" t="s">
        <v>1365</v>
      </c>
      <c r="F786" s="176">
        <f t="shared" si="14"/>
        <v>0</v>
      </c>
      <c r="G786" s="176">
        <f t="shared" si="14"/>
        <v>0</v>
      </c>
      <c r="H786" s="179"/>
      <c r="I786" s="180"/>
      <c r="J786" s="179"/>
      <c r="K786" s="179"/>
      <c r="L786" s="179"/>
      <c r="M786" s="179"/>
      <c r="N786" s="180"/>
      <c r="O786" s="180"/>
    </row>
    <row r="787" spans="1:15" ht="15">
      <c r="A787">
        <f>Program!$B$5</f>
      </c>
      <c r="B787">
        <f>Program!$B$4</f>
      </c>
      <c r="C787" s="176">
        <v>782</v>
      </c>
      <c r="D787" s="178" t="s">
        <v>2377</v>
      </c>
      <c r="E787" s="178" t="s">
        <v>1366</v>
      </c>
      <c r="F787" s="176">
        <f t="shared" si="14"/>
        <v>0</v>
      </c>
      <c r="G787" s="176">
        <f t="shared" si="14"/>
        <v>0</v>
      </c>
      <c r="H787" s="179"/>
      <c r="I787" s="180"/>
      <c r="J787" s="179"/>
      <c r="K787" s="179"/>
      <c r="L787" s="179"/>
      <c r="M787" s="179"/>
      <c r="N787" s="180"/>
      <c r="O787" s="180"/>
    </row>
    <row r="788" spans="1:15" ht="15">
      <c r="A788">
        <f>Program!$B$5</f>
      </c>
      <c r="B788">
        <f>Program!$B$4</f>
      </c>
      <c r="C788" s="176">
        <v>783</v>
      </c>
      <c r="D788" s="178" t="s">
        <v>2378</v>
      </c>
      <c r="E788" s="178" t="s">
        <v>1367</v>
      </c>
      <c r="F788" s="176">
        <f t="shared" si="14"/>
        <v>0</v>
      </c>
      <c r="G788" s="176">
        <f t="shared" si="14"/>
        <v>0</v>
      </c>
      <c r="H788" s="179"/>
      <c r="I788" s="180"/>
      <c r="J788" s="179"/>
      <c r="K788" s="179"/>
      <c r="L788" s="179"/>
      <c r="M788" s="179"/>
      <c r="N788" s="180"/>
      <c r="O788" s="180"/>
    </row>
    <row r="789" spans="1:15" ht="15">
      <c r="A789">
        <f>Program!$B$5</f>
      </c>
      <c r="B789">
        <f>Program!$B$4</f>
      </c>
      <c r="C789" s="176">
        <v>784</v>
      </c>
      <c r="D789" s="178" t="s">
        <v>2379</v>
      </c>
      <c r="E789" s="178" t="s">
        <v>1368</v>
      </c>
      <c r="F789" s="176">
        <f t="shared" si="14"/>
        <v>0</v>
      </c>
      <c r="G789" s="176">
        <f t="shared" si="14"/>
        <v>0</v>
      </c>
      <c r="H789" s="179"/>
      <c r="I789" s="180"/>
      <c r="J789" s="179"/>
      <c r="K789" s="179"/>
      <c r="L789" s="179"/>
      <c r="M789" s="179"/>
      <c r="N789" s="180"/>
      <c r="O789" s="180"/>
    </row>
    <row r="790" spans="1:15" ht="15">
      <c r="A790">
        <f>Program!$B$5</f>
      </c>
      <c r="B790">
        <f>Program!$B$4</f>
      </c>
      <c r="C790" s="176">
        <v>785</v>
      </c>
      <c r="D790" s="178" t="s">
        <v>2380</v>
      </c>
      <c r="E790" s="178" t="s">
        <v>1369</v>
      </c>
      <c r="F790" s="176">
        <f t="shared" si="14"/>
        <v>0</v>
      </c>
      <c r="G790" s="176">
        <f t="shared" si="14"/>
        <v>0</v>
      </c>
      <c r="H790" s="179"/>
      <c r="I790" s="180"/>
      <c r="J790" s="179"/>
      <c r="K790" s="179"/>
      <c r="L790" s="179"/>
      <c r="M790" s="179"/>
      <c r="N790" s="180"/>
      <c r="O790" s="180"/>
    </row>
    <row r="791" spans="1:15" ht="15">
      <c r="A791">
        <f>Program!$B$5</f>
      </c>
      <c r="B791">
        <f>Program!$B$4</f>
      </c>
      <c r="C791" s="176">
        <v>786</v>
      </c>
      <c r="D791" s="178" t="s">
        <v>2381</v>
      </c>
      <c r="E791" s="178" t="s">
        <v>1370</v>
      </c>
      <c r="F791" s="176">
        <f t="shared" si="14"/>
        <v>0</v>
      </c>
      <c r="G791" s="176">
        <f t="shared" si="14"/>
        <v>0</v>
      </c>
      <c r="H791" s="179"/>
      <c r="I791" s="180"/>
      <c r="J791" s="179"/>
      <c r="K791" s="179"/>
      <c r="L791" s="179"/>
      <c r="M791" s="179"/>
      <c r="N791" s="180"/>
      <c r="O791" s="180"/>
    </row>
    <row r="792" spans="1:15" ht="15">
      <c r="A792">
        <f>Program!$B$5</f>
      </c>
      <c r="B792">
        <f>Program!$B$4</f>
      </c>
      <c r="C792" s="176">
        <v>787</v>
      </c>
      <c r="D792" s="178" t="s">
        <v>2382</v>
      </c>
      <c r="E792" s="178" t="s">
        <v>1371</v>
      </c>
      <c r="F792" s="176">
        <f t="shared" si="14"/>
        <v>0</v>
      </c>
      <c r="G792" s="176">
        <f t="shared" si="14"/>
        <v>0</v>
      </c>
      <c r="H792" s="179"/>
      <c r="I792" s="180"/>
      <c r="J792" s="179"/>
      <c r="K792" s="179"/>
      <c r="L792" s="179"/>
      <c r="M792" s="179"/>
      <c r="N792" s="180"/>
      <c r="O792" s="180"/>
    </row>
    <row r="793" spans="1:15" ht="15">
      <c r="A793">
        <f>Program!$B$5</f>
      </c>
      <c r="B793">
        <f>Program!$B$4</f>
      </c>
      <c r="C793" s="176">
        <v>788</v>
      </c>
      <c r="D793" s="178" t="s">
        <v>2383</v>
      </c>
      <c r="E793" s="178" t="s">
        <v>2384</v>
      </c>
      <c r="F793" s="176">
        <f t="shared" si="14"/>
        <v>0</v>
      </c>
      <c r="G793" s="176">
        <f t="shared" si="14"/>
        <v>0</v>
      </c>
      <c r="H793" s="179"/>
      <c r="I793" s="180"/>
      <c r="J793" s="179"/>
      <c r="K793" s="179"/>
      <c r="L793" s="179"/>
      <c r="M793" s="179"/>
      <c r="N793" s="180"/>
      <c r="O793" s="180"/>
    </row>
    <row r="794" spans="1:15" ht="15">
      <c r="A794">
        <f>Program!$B$5</f>
      </c>
      <c r="B794">
        <f>Program!$B$4</f>
      </c>
      <c r="C794" s="176">
        <v>789</v>
      </c>
      <c r="D794" s="178" t="s">
        <v>2385</v>
      </c>
      <c r="E794" s="178" t="s">
        <v>1372</v>
      </c>
      <c r="F794" s="176">
        <f t="shared" si="14"/>
        <v>0</v>
      </c>
      <c r="G794" s="176">
        <f t="shared" si="14"/>
        <v>0</v>
      </c>
      <c r="H794" s="179"/>
      <c r="I794" s="180"/>
      <c r="J794" s="179"/>
      <c r="K794" s="179"/>
      <c r="L794" s="179"/>
      <c r="M794" s="179"/>
      <c r="N794" s="180"/>
      <c r="O794" s="180"/>
    </row>
    <row r="795" spans="1:15" ht="15">
      <c r="A795">
        <f>Program!$B$5</f>
      </c>
      <c r="B795">
        <f>Program!$B$4</f>
      </c>
      <c r="C795" s="176">
        <v>790</v>
      </c>
      <c r="D795" s="178" t="s">
        <v>2386</v>
      </c>
      <c r="E795" s="178" t="s">
        <v>1373</v>
      </c>
      <c r="F795" s="176">
        <f t="shared" si="14"/>
        <v>0</v>
      </c>
      <c r="G795" s="176">
        <f t="shared" si="14"/>
        <v>0</v>
      </c>
      <c r="H795" s="179"/>
      <c r="I795" s="180"/>
      <c r="J795" s="179"/>
      <c r="K795" s="179"/>
      <c r="L795" s="179"/>
      <c r="M795" s="179"/>
      <c r="N795" s="180"/>
      <c r="O795" s="180"/>
    </row>
    <row r="796" spans="1:15" ht="15">
      <c r="A796">
        <f>Program!$B$5</f>
      </c>
      <c r="B796">
        <f>Program!$B$4</f>
      </c>
      <c r="C796" s="176">
        <v>791</v>
      </c>
      <c r="D796" s="178" t="s">
        <v>2387</v>
      </c>
      <c r="E796" s="178" t="s">
        <v>1374</v>
      </c>
      <c r="F796" s="176">
        <f t="shared" si="14"/>
        <v>0</v>
      </c>
      <c r="G796" s="176">
        <f t="shared" si="14"/>
        <v>0</v>
      </c>
      <c r="H796" s="179"/>
      <c r="I796" s="180"/>
      <c r="J796" s="179"/>
      <c r="K796" s="179"/>
      <c r="L796" s="179"/>
      <c r="M796" s="179"/>
      <c r="N796" s="180"/>
      <c r="O796" s="180"/>
    </row>
    <row r="797" spans="1:15" ht="15">
      <c r="A797">
        <f>Program!$B$5</f>
      </c>
      <c r="B797">
        <f>Program!$B$4</f>
      </c>
      <c r="C797" s="176">
        <v>792</v>
      </c>
      <c r="D797" s="178" t="s">
        <v>2388</v>
      </c>
      <c r="E797" s="178" t="s">
        <v>1375</v>
      </c>
      <c r="F797" s="176">
        <f t="shared" si="14"/>
        <v>0</v>
      </c>
      <c r="G797" s="176">
        <f t="shared" si="14"/>
        <v>0</v>
      </c>
      <c r="H797" s="179"/>
      <c r="I797" s="180"/>
      <c r="J797" s="179"/>
      <c r="K797" s="179"/>
      <c r="L797" s="179"/>
      <c r="M797" s="179"/>
      <c r="N797" s="180"/>
      <c r="O797" s="180"/>
    </row>
    <row r="798" spans="1:15" ht="15">
      <c r="A798">
        <f>Program!$B$5</f>
      </c>
      <c r="B798">
        <f>Program!$B$4</f>
      </c>
      <c r="C798" s="176">
        <v>793</v>
      </c>
      <c r="D798" s="178" t="s">
        <v>2389</v>
      </c>
      <c r="E798" s="178" t="s">
        <v>1376</v>
      </c>
      <c r="F798" s="176">
        <f t="shared" si="14"/>
        <v>0</v>
      </c>
      <c r="G798" s="176">
        <f t="shared" si="14"/>
        <v>0</v>
      </c>
      <c r="H798" s="179"/>
      <c r="I798" s="180"/>
      <c r="J798" s="179"/>
      <c r="K798" s="179"/>
      <c r="L798" s="179"/>
      <c r="M798" s="179"/>
      <c r="N798" s="180"/>
      <c r="O798" s="180"/>
    </row>
    <row r="799" spans="1:15" ht="15">
      <c r="A799">
        <f>Program!$B$5</f>
      </c>
      <c r="B799">
        <f>Program!$B$4</f>
      </c>
      <c r="C799" s="176">
        <v>794</v>
      </c>
      <c r="D799" s="178" t="s">
        <v>2390</v>
      </c>
      <c r="E799" s="178" t="s">
        <v>1377</v>
      </c>
      <c r="F799" s="176">
        <f t="shared" si="14"/>
        <v>0</v>
      </c>
      <c r="G799" s="176">
        <f t="shared" si="14"/>
        <v>0</v>
      </c>
      <c r="H799" s="179"/>
      <c r="I799" s="180"/>
      <c r="J799" s="179"/>
      <c r="K799" s="179"/>
      <c r="L799" s="179"/>
      <c r="M799" s="179"/>
      <c r="N799" s="180"/>
      <c r="O799" s="180"/>
    </row>
    <row r="800" spans="1:15" ht="15">
      <c r="A800">
        <f>Program!$B$5</f>
      </c>
      <c r="B800">
        <f>Program!$B$4</f>
      </c>
      <c r="C800" s="176">
        <v>795</v>
      </c>
      <c r="D800" s="178" t="s">
        <v>2391</v>
      </c>
      <c r="E800" s="178" t="s">
        <v>1378</v>
      </c>
      <c r="F800" s="176">
        <f t="shared" si="14"/>
        <v>0</v>
      </c>
      <c r="G800" s="176">
        <f t="shared" si="14"/>
        <v>0</v>
      </c>
      <c r="H800" s="179"/>
      <c r="I800" s="180"/>
      <c r="J800" s="179"/>
      <c r="K800" s="179"/>
      <c r="L800" s="179"/>
      <c r="M800" s="179"/>
      <c r="N800" s="180"/>
      <c r="O800" s="180"/>
    </row>
    <row r="801" spans="1:15" ht="15">
      <c r="A801">
        <f>Program!$B$5</f>
      </c>
      <c r="B801">
        <f>Program!$B$4</f>
      </c>
      <c r="C801" s="176">
        <v>796</v>
      </c>
      <c r="D801" s="178" t="s">
        <v>2392</v>
      </c>
      <c r="E801" s="178" t="s">
        <v>1379</v>
      </c>
      <c r="F801" s="176">
        <f t="shared" si="14"/>
        <v>0</v>
      </c>
      <c r="G801" s="176">
        <f t="shared" si="14"/>
        <v>0</v>
      </c>
      <c r="H801" s="179"/>
      <c r="I801" s="180"/>
      <c r="J801" s="179"/>
      <c r="K801" s="179"/>
      <c r="L801" s="179"/>
      <c r="M801" s="179"/>
      <c r="N801" s="180"/>
      <c r="O801" s="180"/>
    </row>
    <row r="802" spans="1:15" ht="15">
      <c r="A802">
        <f>Program!$B$5</f>
      </c>
      <c r="B802">
        <f>Program!$B$4</f>
      </c>
      <c r="C802" s="176">
        <v>797</v>
      </c>
      <c r="D802" s="178" t="s">
        <v>2393</v>
      </c>
      <c r="E802" s="178" t="s">
        <v>1380</v>
      </c>
      <c r="F802" s="176">
        <f t="shared" si="14"/>
        <v>0</v>
      </c>
      <c r="G802" s="176">
        <f t="shared" si="14"/>
        <v>0</v>
      </c>
      <c r="H802" s="179"/>
      <c r="I802" s="180"/>
      <c r="J802" s="179"/>
      <c r="K802" s="179"/>
      <c r="L802" s="179"/>
      <c r="M802" s="179"/>
      <c r="N802" s="180"/>
      <c r="O802" s="180"/>
    </row>
    <row r="803" spans="1:15" ht="15">
      <c r="A803">
        <f>Program!$B$5</f>
      </c>
      <c r="B803">
        <f>Program!$B$4</f>
      </c>
      <c r="C803" s="176">
        <v>798</v>
      </c>
      <c r="D803" s="178" t="s">
        <v>2394</v>
      </c>
      <c r="E803" s="178" t="s">
        <v>1381</v>
      </c>
      <c r="F803" s="176">
        <f t="shared" si="14"/>
        <v>0</v>
      </c>
      <c r="G803" s="176">
        <f t="shared" si="14"/>
        <v>0</v>
      </c>
      <c r="H803" s="179"/>
      <c r="I803" s="180"/>
      <c r="J803" s="179"/>
      <c r="K803" s="179"/>
      <c r="L803" s="179"/>
      <c r="M803" s="179"/>
      <c r="N803" s="180"/>
      <c r="O803" s="180"/>
    </row>
    <row r="804" spans="1:15" ht="15">
      <c r="A804">
        <f>Program!$B$5</f>
      </c>
      <c r="B804">
        <f>Program!$B$4</f>
      </c>
      <c r="C804" s="176">
        <v>799</v>
      </c>
      <c r="D804" s="178" t="s">
        <v>2395</v>
      </c>
      <c r="E804" s="178" t="s">
        <v>1382</v>
      </c>
      <c r="F804" s="176">
        <f t="shared" si="14"/>
        <v>0</v>
      </c>
      <c r="G804" s="176">
        <f t="shared" si="14"/>
        <v>0</v>
      </c>
      <c r="H804" s="179"/>
      <c r="I804" s="180"/>
      <c r="J804" s="179"/>
      <c r="K804" s="179"/>
      <c r="L804" s="179"/>
      <c r="M804" s="179"/>
      <c r="N804" s="180"/>
      <c r="O804" s="180"/>
    </row>
    <row r="805" spans="1:15" ht="15">
      <c r="A805">
        <f>Program!$B$5</f>
      </c>
      <c r="B805">
        <f>Program!$B$4</f>
      </c>
      <c r="C805" s="176">
        <v>800</v>
      </c>
      <c r="D805" s="178" t="s">
        <v>2396</v>
      </c>
      <c r="E805" s="178" t="s">
        <v>1383</v>
      </c>
      <c r="F805" s="176">
        <f t="shared" si="14"/>
        <v>0</v>
      </c>
      <c r="G805" s="176">
        <f t="shared" si="14"/>
        <v>0</v>
      </c>
      <c r="H805" s="179"/>
      <c r="I805" s="180"/>
      <c r="J805" s="179"/>
      <c r="K805" s="179"/>
      <c r="L805" s="179"/>
      <c r="M805" s="179"/>
      <c r="N805" s="180"/>
      <c r="O805" s="180"/>
    </row>
    <row r="806" spans="1:15" ht="15">
      <c r="A806">
        <f>Program!$B$5</f>
      </c>
      <c r="B806">
        <f>Program!$B$4</f>
      </c>
      <c r="C806" s="176">
        <v>801</v>
      </c>
      <c r="D806" s="178" t="s">
        <v>2397</v>
      </c>
      <c r="E806" s="178" t="s">
        <v>1384</v>
      </c>
      <c r="F806" s="176">
        <f t="shared" si="14"/>
        <v>0</v>
      </c>
      <c r="G806" s="176">
        <f t="shared" si="14"/>
        <v>0</v>
      </c>
      <c r="H806" s="179"/>
      <c r="I806" s="180"/>
      <c r="J806" s="179"/>
      <c r="K806" s="179"/>
      <c r="L806" s="179"/>
      <c r="M806" s="179"/>
      <c r="N806" s="180"/>
      <c r="O806" s="180"/>
    </row>
    <row r="807" spans="1:15" ht="15">
      <c r="A807">
        <f>Program!$B$5</f>
      </c>
      <c r="B807">
        <f>Program!$B$4</f>
      </c>
      <c r="C807" s="176">
        <v>802</v>
      </c>
      <c r="D807" s="178" t="s">
        <v>2398</v>
      </c>
      <c r="E807" s="178" t="s">
        <v>1385</v>
      </c>
      <c r="F807" s="176">
        <f t="shared" si="14"/>
        <v>0</v>
      </c>
      <c r="G807" s="176">
        <f t="shared" si="14"/>
        <v>0</v>
      </c>
      <c r="H807" s="179"/>
      <c r="I807" s="180"/>
      <c r="J807" s="179"/>
      <c r="K807" s="179"/>
      <c r="L807" s="179"/>
      <c r="M807" s="179"/>
      <c r="N807" s="180"/>
      <c r="O807" s="180"/>
    </row>
    <row r="808" spans="1:15" ht="15">
      <c r="A808">
        <f>Program!$B$5</f>
      </c>
      <c r="B808">
        <f>Program!$B$4</f>
      </c>
      <c r="C808" s="176">
        <v>803</v>
      </c>
      <c r="D808" s="178" t="s">
        <v>2399</v>
      </c>
      <c r="E808" s="178" t="s">
        <v>1386</v>
      </c>
      <c r="F808" s="176">
        <f t="shared" si="14"/>
        <v>0</v>
      </c>
      <c r="G808" s="176">
        <f t="shared" si="14"/>
        <v>0</v>
      </c>
      <c r="H808" s="179"/>
      <c r="I808" s="180"/>
      <c r="J808" s="179"/>
      <c r="K808" s="179"/>
      <c r="L808" s="179"/>
      <c r="M808" s="179"/>
      <c r="N808" s="180"/>
      <c r="O808" s="180"/>
    </row>
    <row r="809" spans="1:15" ht="15">
      <c r="A809">
        <f>Program!$B$5</f>
      </c>
      <c r="B809">
        <f>Program!$B$4</f>
      </c>
      <c r="C809" s="176">
        <v>804</v>
      </c>
      <c r="D809" s="178" t="s">
        <v>2400</v>
      </c>
      <c r="E809" s="178" t="s">
        <v>1387</v>
      </c>
      <c r="F809" s="176">
        <f t="shared" si="14"/>
        <v>0</v>
      </c>
      <c r="G809" s="176">
        <f t="shared" si="14"/>
        <v>0</v>
      </c>
      <c r="H809" s="179"/>
      <c r="I809" s="180"/>
      <c r="J809" s="179"/>
      <c r="K809" s="179"/>
      <c r="L809" s="179"/>
      <c r="M809" s="179"/>
      <c r="N809" s="180"/>
      <c r="O809" s="180"/>
    </row>
    <row r="810" spans="1:15" ht="15">
      <c r="A810">
        <f>Program!$B$5</f>
      </c>
      <c r="B810">
        <f>Program!$B$4</f>
      </c>
      <c r="C810" s="176">
        <v>805</v>
      </c>
      <c r="D810" s="178" t="s">
        <v>2401</v>
      </c>
      <c r="E810" s="178" t="s">
        <v>1388</v>
      </c>
      <c r="F810" s="176">
        <f t="shared" si="14"/>
        <v>0</v>
      </c>
      <c r="G810" s="176">
        <f t="shared" si="14"/>
        <v>0</v>
      </c>
      <c r="H810" s="179"/>
      <c r="I810" s="180"/>
      <c r="J810" s="179"/>
      <c r="K810" s="179"/>
      <c r="L810" s="179"/>
      <c r="M810" s="179"/>
      <c r="N810" s="180"/>
      <c r="O810" s="180"/>
    </row>
    <row r="811" spans="1:15" ht="15">
      <c r="A811">
        <f>Program!$B$5</f>
      </c>
      <c r="B811">
        <f>Program!$B$4</f>
      </c>
      <c r="C811" s="176">
        <v>806</v>
      </c>
      <c r="D811" s="178" t="s">
        <v>2402</v>
      </c>
      <c r="E811" s="178" t="s">
        <v>1389</v>
      </c>
      <c r="F811" s="176">
        <f t="shared" si="14"/>
        <v>0</v>
      </c>
      <c r="G811" s="176">
        <f t="shared" si="14"/>
        <v>0</v>
      </c>
      <c r="H811" s="179"/>
      <c r="I811" s="180"/>
      <c r="J811" s="179"/>
      <c r="K811" s="179"/>
      <c r="L811" s="179"/>
      <c r="M811" s="179"/>
      <c r="N811" s="180"/>
      <c r="O811" s="180"/>
    </row>
    <row r="812" spans="1:15" ht="15">
      <c r="A812">
        <f>Program!$B$5</f>
      </c>
      <c r="B812">
        <f>Program!$B$4</f>
      </c>
      <c r="C812" s="176">
        <v>807</v>
      </c>
      <c r="D812" s="178" t="s">
        <v>2403</v>
      </c>
      <c r="E812" s="178" t="s">
        <v>1390</v>
      </c>
      <c r="F812" s="176">
        <f t="shared" si="14"/>
        <v>0</v>
      </c>
      <c r="G812" s="176">
        <f t="shared" si="14"/>
        <v>0</v>
      </c>
      <c r="H812" s="179"/>
      <c r="I812" s="180"/>
      <c r="J812" s="179"/>
      <c r="K812" s="179"/>
      <c r="L812" s="179"/>
      <c r="M812" s="179"/>
      <c r="N812" s="180"/>
      <c r="O812" s="180"/>
    </row>
    <row r="813" spans="1:15" ht="15">
      <c r="A813">
        <f>Program!$B$5</f>
      </c>
      <c r="B813">
        <f>Program!$B$4</f>
      </c>
      <c r="C813" s="176">
        <v>808</v>
      </c>
      <c r="D813" s="178" t="s">
        <v>2404</v>
      </c>
      <c r="E813" s="178" t="s">
        <v>1391</v>
      </c>
      <c r="F813" s="176">
        <f t="shared" si="14"/>
        <v>0</v>
      </c>
      <c r="G813" s="176">
        <f t="shared" si="14"/>
        <v>0</v>
      </c>
      <c r="H813" s="179"/>
      <c r="I813" s="180"/>
      <c r="J813" s="179"/>
      <c r="K813" s="179"/>
      <c r="L813" s="179"/>
      <c r="M813" s="179"/>
      <c r="N813" s="180"/>
      <c r="O813" s="180"/>
    </row>
    <row r="814" spans="1:15" ht="15">
      <c r="A814">
        <f>Program!$B$5</f>
      </c>
      <c r="B814">
        <f>Program!$B$4</f>
      </c>
      <c r="C814" s="176">
        <v>809</v>
      </c>
      <c r="D814" s="178" t="s">
        <v>2405</v>
      </c>
      <c r="E814" s="178" t="s">
        <v>1392</v>
      </c>
      <c r="F814" s="176">
        <f t="shared" si="14"/>
        <v>0</v>
      </c>
      <c r="G814" s="176">
        <f t="shared" si="14"/>
        <v>0</v>
      </c>
      <c r="H814" s="179"/>
      <c r="I814" s="180"/>
      <c r="J814" s="179"/>
      <c r="K814" s="179"/>
      <c r="L814" s="179"/>
      <c r="M814" s="179"/>
      <c r="N814" s="180"/>
      <c r="O814" s="180"/>
    </row>
    <row r="815" spans="1:15" ht="15">
      <c r="A815">
        <f>Program!$B$5</f>
      </c>
      <c r="B815">
        <f>Program!$B$4</f>
      </c>
      <c r="C815" s="176">
        <v>810</v>
      </c>
      <c r="D815" s="178" t="s">
        <v>2406</v>
      </c>
      <c r="E815" s="178" t="s">
        <v>1393</v>
      </c>
      <c r="F815" s="176">
        <f t="shared" si="14"/>
        <v>0</v>
      </c>
      <c r="G815" s="176">
        <f t="shared" si="14"/>
        <v>0</v>
      </c>
      <c r="H815" s="179"/>
      <c r="I815" s="180"/>
      <c r="J815" s="179"/>
      <c r="K815" s="179"/>
      <c r="L815" s="179"/>
      <c r="M815" s="179"/>
      <c r="N815" s="180"/>
      <c r="O815" s="180"/>
    </row>
    <row r="816" spans="1:15" ht="15">
      <c r="A816">
        <f>Program!$B$5</f>
      </c>
      <c r="B816">
        <f>Program!$B$4</f>
      </c>
      <c r="C816" s="176">
        <v>811</v>
      </c>
      <c r="D816" s="178" t="s">
        <v>2407</v>
      </c>
      <c r="E816" s="178" t="s">
        <v>1394</v>
      </c>
      <c r="F816" s="176">
        <f t="shared" si="14"/>
        <v>0</v>
      </c>
      <c r="G816" s="176">
        <f t="shared" si="14"/>
        <v>0</v>
      </c>
      <c r="H816" s="179"/>
      <c r="I816" s="180"/>
      <c r="J816" s="179"/>
      <c r="K816" s="179"/>
      <c r="L816" s="179"/>
      <c r="M816" s="179"/>
      <c r="N816" s="180"/>
      <c r="O816" s="180"/>
    </row>
    <row r="817" spans="1:15" ht="15">
      <c r="A817">
        <f>Program!$B$5</f>
      </c>
      <c r="B817">
        <f>Program!$B$4</f>
      </c>
      <c r="C817" s="176">
        <v>812</v>
      </c>
      <c r="D817" s="178" t="s">
        <v>2408</v>
      </c>
      <c r="E817" s="178" t="s">
        <v>1395</v>
      </c>
      <c r="F817" s="176">
        <f t="shared" si="14"/>
        <v>0</v>
      </c>
      <c r="G817" s="176">
        <f t="shared" si="14"/>
        <v>0</v>
      </c>
      <c r="H817" s="179"/>
      <c r="I817" s="180"/>
      <c r="J817" s="179"/>
      <c r="K817" s="179"/>
      <c r="L817" s="179"/>
      <c r="M817" s="179"/>
      <c r="N817" s="180"/>
      <c r="O817" s="180"/>
    </row>
    <row r="818" spans="1:15" ht="15">
      <c r="A818">
        <f>Program!$B$5</f>
      </c>
      <c r="B818">
        <f>Program!$B$4</f>
      </c>
      <c r="C818" s="176">
        <v>813</v>
      </c>
      <c r="D818" s="178" t="s">
        <v>2409</v>
      </c>
      <c r="E818" s="178" t="s">
        <v>2410</v>
      </c>
      <c r="F818" s="176">
        <f t="shared" si="14"/>
        <v>0</v>
      </c>
      <c r="G818" s="176">
        <f t="shared" si="14"/>
        <v>0</v>
      </c>
      <c r="H818" s="179"/>
      <c r="I818" s="180"/>
      <c r="J818" s="179"/>
      <c r="K818" s="179"/>
      <c r="L818" s="179"/>
      <c r="M818" s="179"/>
      <c r="N818" s="180"/>
      <c r="O818" s="180"/>
    </row>
    <row r="819" spans="1:15" ht="15">
      <c r="A819">
        <f>Program!$B$5</f>
      </c>
      <c r="B819">
        <f>Program!$B$4</f>
      </c>
      <c r="C819" s="176">
        <v>814</v>
      </c>
      <c r="D819" s="178" t="s">
        <v>2411</v>
      </c>
      <c r="E819" s="178" t="s">
        <v>1396</v>
      </c>
      <c r="F819" s="176">
        <f t="shared" si="14"/>
        <v>0</v>
      </c>
      <c r="G819" s="176">
        <f t="shared" si="14"/>
        <v>0</v>
      </c>
      <c r="H819" s="179"/>
      <c r="I819" s="180"/>
      <c r="J819" s="179"/>
      <c r="K819" s="179"/>
      <c r="L819" s="179"/>
      <c r="M819" s="179"/>
      <c r="N819" s="180"/>
      <c r="O819" s="180"/>
    </row>
    <row r="820" spans="1:15" ht="15">
      <c r="A820">
        <f>Program!$B$5</f>
      </c>
      <c r="B820">
        <f>Program!$B$4</f>
      </c>
      <c r="C820" s="176">
        <v>815</v>
      </c>
      <c r="D820" s="178" t="s">
        <v>2412</v>
      </c>
      <c r="E820" s="178" t="s">
        <v>1397</v>
      </c>
      <c r="F820" s="176">
        <f t="shared" si="14"/>
        <v>0</v>
      </c>
      <c r="G820" s="176">
        <f t="shared" si="14"/>
        <v>0</v>
      </c>
      <c r="H820" s="179"/>
      <c r="I820" s="180"/>
      <c r="J820" s="179"/>
      <c r="K820" s="179"/>
      <c r="L820" s="179"/>
      <c r="M820" s="179"/>
      <c r="N820" s="180"/>
      <c r="O820" s="180"/>
    </row>
    <row r="821" spans="1:15" ht="15">
      <c r="A821">
        <f>Program!$B$5</f>
      </c>
      <c r="B821">
        <f>Program!$B$4</f>
      </c>
      <c r="C821" s="176">
        <v>816</v>
      </c>
      <c r="D821" s="178" t="s">
        <v>2413</v>
      </c>
      <c r="E821" s="178" t="s">
        <v>1398</v>
      </c>
      <c r="F821" s="176">
        <f t="shared" si="14"/>
        <v>0</v>
      </c>
      <c r="G821" s="176">
        <f t="shared" si="14"/>
        <v>0</v>
      </c>
      <c r="H821" s="179"/>
      <c r="I821" s="180"/>
      <c r="J821" s="179"/>
      <c r="K821" s="179"/>
      <c r="L821" s="179"/>
      <c r="M821" s="179"/>
      <c r="N821" s="180"/>
      <c r="O821" s="180"/>
    </row>
    <row r="822" spans="1:15" ht="15">
      <c r="A822">
        <f>Program!$B$5</f>
      </c>
      <c r="B822">
        <f>Program!$B$4</f>
      </c>
      <c r="C822" s="176">
        <v>817</v>
      </c>
      <c r="D822" s="178" t="s">
        <v>24</v>
      </c>
      <c r="E822" s="178" t="s">
        <v>1399</v>
      </c>
      <c r="F822" s="176">
        <f t="shared" si="14"/>
        <v>0</v>
      </c>
      <c r="G822" s="176">
        <f t="shared" si="14"/>
        <v>0</v>
      </c>
      <c r="H822" s="179"/>
      <c r="I822" s="180"/>
      <c r="J822" s="179"/>
      <c r="K822" s="179"/>
      <c r="L822" s="179"/>
      <c r="M822" s="179"/>
      <c r="N822" s="180"/>
      <c r="O822" s="180"/>
    </row>
    <row r="823" spans="1:15" ht="15">
      <c r="A823">
        <f>Program!$B$5</f>
      </c>
      <c r="B823">
        <f>Program!$B$4</f>
      </c>
      <c r="C823" s="176">
        <v>818</v>
      </c>
      <c r="D823" s="178" t="s">
        <v>2414</v>
      </c>
      <c r="E823" s="178" t="s">
        <v>1400</v>
      </c>
      <c r="F823" s="176">
        <f t="shared" si="14"/>
        <v>0</v>
      </c>
      <c r="G823" s="176">
        <f t="shared" si="14"/>
        <v>0</v>
      </c>
      <c r="H823" s="179"/>
      <c r="I823" s="180"/>
      <c r="J823" s="179"/>
      <c r="K823" s="179"/>
      <c r="L823" s="179"/>
      <c r="M823" s="179"/>
      <c r="N823" s="180"/>
      <c r="O823" s="180"/>
    </row>
    <row r="824" spans="1:15" ht="15">
      <c r="A824">
        <f>Program!$B$5</f>
      </c>
      <c r="B824">
        <f>Program!$B$4</f>
      </c>
      <c r="C824" s="176">
        <v>819</v>
      </c>
      <c r="D824" s="178" t="s">
        <v>2415</v>
      </c>
      <c r="E824" s="178" t="s">
        <v>1401</v>
      </c>
      <c r="F824" s="176">
        <f t="shared" si="14"/>
        <v>0</v>
      </c>
      <c r="G824" s="176">
        <f t="shared" si="14"/>
        <v>0</v>
      </c>
      <c r="H824" s="179"/>
      <c r="I824" s="180"/>
      <c r="J824" s="179"/>
      <c r="K824" s="179"/>
      <c r="L824" s="179"/>
      <c r="M824" s="179"/>
      <c r="N824" s="180"/>
      <c r="O824" s="180"/>
    </row>
    <row r="825" spans="1:15" ht="15">
      <c r="A825">
        <f>Program!$B$5</f>
      </c>
      <c r="B825">
        <f>Program!$B$4</f>
      </c>
      <c r="C825" s="176">
        <v>820</v>
      </c>
      <c r="D825" s="178" t="s">
        <v>2416</v>
      </c>
      <c r="E825" s="178" t="s">
        <v>1402</v>
      </c>
      <c r="F825" s="176">
        <f t="shared" si="14"/>
        <v>0</v>
      </c>
      <c r="G825" s="176">
        <f t="shared" si="14"/>
        <v>0</v>
      </c>
      <c r="H825" s="179"/>
      <c r="I825" s="180"/>
      <c r="J825" s="179"/>
      <c r="K825" s="179"/>
      <c r="L825" s="179"/>
      <c r="M825" s="179"/>
      <c r="N825" s="180"/>
      <c r="O825" s="180"/>
    </row>
    <row r="826" spans="1:15" ht="15">
      <c r="A826">
        <f>Program!$B$5</f>
      </c>
      <c r="B826">
        <f>Program!$B$4</f>
      </c>
      <c r="C826" s="176">
        <v>821</v>
      </c>
      <c r="D826" s="178" t="s">
        <v>2417</v>
      </c>
      <c r="E826" s="178" t="s">
        <v>1403</v>
      </c>
      <c r="F826" s="176">
        <f t="shared" si="14"/>
        <v>0</v>
      </c>
      <c r="G826" s="176">
        <f t="shared" si="14"/>
        <v>0</v>
      </c>
      <c r="H826" s="179"/>
      <c r="I826" s="180"/>
      <c r="J826" s="179"/>
      <c r="K826" s="179"/>
      <c r="L826" s="179"/>
      <c r="M826" s="179"/>
      <c r="N826" s="180"/>
      <c r="O826" s="180"/>
    </row>
    <row r="827" spans="1:15" ht="15">
      <c r="A827">
        <f>Program!$B$5</f>
      </c>
      <c r="B827">
        <f>Program!$B$4</f>
      </c>
      <c r="C827" s="176">
        <v>822</v>
      </c>
      <c r="D827" s="178" t="s">
        <v>2418</v>
      </c>
      <c r="E827" s="178" t="s">
        <v>1404</v>
      </c>
      <c r="F827" s="176">
        <f t="shared" si="14"/>
        <v>0</v>
      </c>
      <c r="G827" s="176">
        <f t="shared" si="14"/>
        <v>0</v>
      </c>
      <c r="H827" s="179"/>
      <c r="I827" s="180"/>
      <c r="J827" s="179"/>
      <c r="K827" s="179"/>
      <c r="L827" s="179"/>
      <c r="M827" s="179"/>
      <c r="N827" s="180"/>
      <c r="O827" s="180"/>
    </row>
    <row r="828" spans="1:15" ht="15">
      <c r="A828">
        <f>Program!$B$5</f>
      </c>
      <c r="B828">
        <f>Program!$B$4</f>
      </c>
      <c r="C828" s="176">
        <v>823</v>
      </c>
      <c r="D828" s="178" t="s">
        <v>2419</v>
      </c>
      <c r="E828" s="178" t="s">
        <v>1405</v>
      </c>
      <c r="F828" s="176">
        <f t="shared" si="14"/>
        <v>0</v>
      </c>
      <c r="G828" s="176">
        <f t="shared" si="14"/>
        <v>0</v>
      </c>
      <c r="H828" s="179"/>
      <c r="I828" s="180"/>
      <c r="J828" s="179"/>
      <c r="K828" s="179"/>
      <c r="L828" s="179"/>
      <c r="M828" s="179"/>
      <c r="N828" s="180"/>
      <c r="O828" s="180"/>
    </row>
    <row r="829" spans="1:15" ht="15">
      <c r="A829">
        <f>Program!$B$5</f>
      </c>
      <c r="B829">
        <f>Program!$B$4</f>
      </c>
      <c r="C829" s="176">
        <v>824</v>
      </c>
      <c r="D829" s="178" t="s">
        <v>2420</v>
      </c>
      <c r="E829" s="178" t="s">
        <v>1406</v>
      </c>
      <c r="F829" s="176">
        <f t="shared" si="14"/>
        <v>0</v>
      </c>
      <c r="G829" s="176">
        <f t="shared" si="14"/>
        <v>0</v>
      </c>
      <c r="H829" s="179"/>
      <c r="I829" s="180"/>
      <c r="J829" s="179"/>
      <c r="K829" s="179"/>
      <c r="L829" s="179"/>
      <c r="M829" s="179"/>
      <c r="N829" s="180"/>
      <c r="O829" s="180"/>
    </row>
    <row r="830" spans="1:15" ht="15">
      <c r="A830">
        <f>Program!$B$5</f>
      </c>
      <c r="B830">
        <f>Program!$B$4</f>
      </c>
      <c r="C830" s="176">
        <v>825</v>
      </c>
      <c r="D830" s="178" t="s">
        <v>2421</v>
      </c>
      <c r="E830" s="178" t="s">
        <v>1407</v>
      </c>
      <c r="F830" s="176">
        <f t="shared" si="14"/>
        <v>0</v>
      </c>
      <c r="G830" s="176">
        <f t="shared" si="14"/>
        <v>0</v>
      </c>
      <c r="H830" s="179"/>
      <c r="I830" s="180"/>
      <c r="J830" s="179"/>
      <c r="K830" s="179"/>
      <c r="L830" s="179"/>
      <c r="M830" s="179"/>
      <c r="N830" s="180"/>
      <c r="O830" s="180"/>
    </row>
    <row r="831" spans="1:15" ht="15">
      <c r="A831">
        <f>Program!$B$5</f>
      </c>
      <c r="B831">
        <f>Program!$B$4</f>
      </c>
      <c r="C831" s="176">
        <v>826</v>
      </c>
      <c r="D831" s="178" t="s">
        <v>2422</v>
      </c>
      <c r="E831" s="178" t="s">
        <v>1408</v>
      </c>
      <c r="F831" s="176">
        <f t="shared" si="14"/>
        <v>0</v>
      </c>
      <c r="G831" s="176">
        <f t="shared" si="14"/>
        <v>0</v>
      </c>
      <c r="H831" s="179"/>
      <c r="I831" s="180"/>
      <c r="J831" s="179"/>
      <c r="K831" s="179"/>
      <c r="L831" s="179"/>
      <c r="M831" s="179"/>
      <c r="N831" s="180"/>
      <c r="O831" s="180"/>
    </row>
    <row r="832" spans="1:15" ht="15">
      <c r="A832">
        <f>Program!$B$5</f>
      </c>
      <c r="B832">
        <f>Program!$B$4</f>
      </c>
      <c r="C832" s="176">
        <v>827</v>
      </c>
      <c r="D832" s="178" t="s">
        <v>2423</v>
      </c>
      <c r="E832" s="178" t="s">
        <v>1409</v>
      </c>
      <c r="F832" s="176">
        <f t="shared" si="14"/>
        <v>0</v>
      </c>
      <c r="G832" s="176">
        <f t="shared" si="14"/>
        <v>0</v>
      </c>
      <c r="H832" s="179"/>
      <c r="I832" s="180"/>
      <c r="J832" s="179"/>
      <c r="K832" s="179"/>
      <c r="L832" s="179"/>
      <c r="M832" s="179"/>
      <c r="N832" s="180"/>
      <c r="O832" s="180"/>
    </row>
    <row r="833" spans="1:15" ht="15">
      <c r="A833">
        <f>Program!$B$5</f>
      </c>
      <c r="B833">
        <f>Program!$B$4</f>
      </c>
      <c r="C833" s="176">
        <v>828</v>
      </c>
      <c r="D833" s="178" t="s">
        <v>2424</v>
      </c>
      <c r="E833" s="178" t="s">
        <v>2425</v>
      </c>
      <c r="F833" s="176">
        <f t="shared" si="14"/>
        <v>0</v>
      </c>
      <c r="G833" s="176">
        <f t="shared" si="14"/>
        <v>0</v>
      </c>
      <c r="H833" s="179"/>
      <c r="I833" s="180"/>
      <c r="J833" s="179"/>
      <c r="K833" s="179"/>
      <c r="L833" s="179"/>
      <c r="M833" s="179"/>
      <c r="N833" s="180"/>
      <c r="O833" s="180"/>
    </row>
    <row r="834" spans="1:15" ht="15">
      <c r="A834">
        <f>Program!$B$5</f>
      </c>
      <c r="B834">
        <f>Program!$B$4</f>
      </c>
      <c r="C834" s="176">
        <v>829</v>
      </c>
      <c r="D834" s="178" t="s">
        <v>2426</v>
      </c>
      <c r="E834" s="178" t="s">
        <v>1410</v>
      </c>
      <c r="F834" s="176">
        <f t="shared" si="14"/>
        <v>0</v>
      </c>
      <c r="G834" s="176">
        <f t="shared" si="14"/>
        <v>0</v>
      </c>
      <c r="H834" s="179"/>
      <c r="I834" s="180"/>
      <c r="J834" s="179"/>
      <c r="K834" s="179"/>
      <c r="L834" s="179"/>
      <c r="M834" s="179"/>
      <c r="N834" s="180"/>
      <c r="O834" s="180"/>
    </row>
    <row r="835" spans="1:15" ht="15">
      <c r="A835">
        <f>Program!$B$5</f>
      </c>
      <c r="B835">
        <f>Program!$B$4</f>
      </c>
      <c r="C835" s="176">
        <v>830</v>
      </c>
      <c r="D835" s="178" t="s">
        <v>2427</v>
      </c>
      <c r="E835" s="178" t="s">
        <v>1411</v>
      </c>
      <c r="F835" s="176">
        <f t="shared" si="14"/>
        <v>0</v>
      </c>
      <c r="G835" s="176">
        <f t="shared" si="14"/>
        <v>0</v>
      </c>
      <c r="H835" s="179"/>
      <c r="I835" s="180"/>
      <c r="J835" s="179"/>
      <c r="K835" s="179"/>
      <c r="L835" s="179"/>
      <c r="M835" s="179"/>
      <c r="N835" s="180"/>
      <c r="O835" s="180"/>
    </row>
    <row r="836" spans="1:15" ht="15">
      <c r="A836">
        <f>Program!$B$5</f>
      </c>
      <c r="B836">
        <f>Program!$B$4</f>
      </c>
      <c r="C836" s="176">
        <v>831</v>
      </c>
      <c r="D836" s="178" t="s">
        <v>2428</v>
      </c>
      <c r="E836" s="178" t="s">
        <v>1412</v>
      </c>
      <c r="F836" s="176">
        <f t="shared" si="14"/>
        <v>0</v>
      </c>
      <c r="G836" s="176">
        <f t="shared" si="14"/>
        <v>0</v>
      </c>
      <c r="H836" s="179"/>
      <c r="I836" s="180"/>
      <c r="J836" s="179"/>
      <c r="K836" s="179"/>
      <c r="L836" s="179"/>
      <c r="M836" s="179"/>
      <c r="N836" s="180"/>
      <c r="O836" s="180"/>
    </row>
    <row r="837" spans="1:15" ht="15">
      <c r="A837">
        <f>Program!$B$5</f>
      </c>
      <c r="B837">
        <f>Program!$B$4</f>
      </c>
      <c r="C837" s="176">
        <v>832</v>
      </c>
      <c r="D837" s="178" t="s">
        <v>2429</v>
      </c>
      <c r="E837" s="178" t="s">
        <v>1413</v>
      </c>
      <c r="F837" s="176">
        <f t="shared" si="14"/>
        <v>0</v>
      </c>
      <c r="G837" s="176">
        <f t="shared" si="14"/>
        <v>0</v>
      </c>
      <c r="H837" s="179"/>
      <c r="I837" s="180"/>
      <c r="J837" s="179"/>
      <c r="K837" s="179"/>
      <c r="L837" s="179"/>
      <c r="M837" s="179"/>
      <c r="N837" s="180"/>
      <c r="O837" s="180"/>
    </row>
    <row r="838" spans="1:15" ht="15">
      <c r="A838">
        <f>Program!$B$5</f>
      </c>
      <c r="B838">
        <f>Program!$B$4</f>
      </c>
      <c r="C838" s="176">
        <v>833</v>
      </c>
      <c r="D838" s="178" t="s">
        <v>2430</v>
      </c>
      <c r="E838" s="178" t="s">
        <v>1414</v>
      </c>
      <c r="F838" s="176">
        <f t="shared" si="14"/>
        <v>0</v>
      </c>
      <c r="G838" s="176">
        <f t="shared" si="14"/>
        <v>0</v>
      </c>
      <c r="H838" s="179"/>
      <c r="I838" s="180"/>
      <c r="J838" s="179"/>
      <c r="K838" s="179"/>
      <c r="L838" s="179"/>
      <c r="M838" s="179"/>
      <c r="N838" s="180"/>
      <c r="O838" s="180"/>
    </row>
    <row r="839" spans="1:15" ht="15">
      <c r="A839">
        <f>Program!$B$5</f>
      </c>
      <c r="B839">
        <f>Program!$B$4</f>
      </c>
      <c r="C839" s="176">
        <v>834</v>
      </c>
      <c r="D839" s="178" t="s">
        <v>2431</v>
      </c>
      <c r="E839" s="178" t="s">
        <v>1415</v>
      </c>
      <c r="F839" s="176">
        <f t="shared" si="14"/>
        <v>0</v>
      </c>
      <c r="G839" s="176">
        <f t="shared" si="14"/>
        <v>0</v>
      </c>
      <c r="H839" s="179"/>
      <c r="I839" s="180"/>
      <c r="J839" s="179"/>
      <c r="K839" s="179"/>
      <c r="L839" s="179"/>
      <c r="M839" s="179"/>
      <c r="N839" s="180"/>
      <c r="O839" s="180"/>
    </row>
    <row r="840" spans="1:15" ht="15">
      <c r="A840">
        <f>Program!$B$5</f>
      </c>
      <c r="B840">
        <f>Program!$B$4</f>
      </c>
      <c r="C840" s="176">
        <v>835</v>
      </c>
      <c r="D840" s="178" t="s">
        <v>2432</v>
      </c>
      <c r="E840" s="178" t="s">
        <v>1416</v>
      </c>
      <c r="F840" s="176">
        <f aca="true" t="shared" si="15" ref="F840:G903">+SUM(H840+J840+L840+N840)</f>
        <v>0</v>
      </c>
      <c r="G840" s="176">
        <f t="shared" si="15"/>
        <v>0</v>
      </c>
      <c r="H840" s="179"/>
      <c r="I840" s="180"/>
      <c r="J840" s="179"/>
      <c r="K840" s="179"/>
      <c r="L840" s="179"/>
      <c r="M840" s="179"/>
      <c r="N840" s="180"/>
      <c r="O840" s="180"/>
    </row>
    <row r="841" spans="1:15" ht="15">
      <c r="A841">
        <f>Program!$B$5</f>
      </c>
      <c r="B841">
        <f>Program!$B$4</f>
      </c>
      <c r="C841" s="176">
        <v>836</v>
      </c>
      <c r="D841" s="178" t="s">
        <v>2433</v>
      </c>
      <c r="E841" s="178" t="s">
        <v>1417</v>
      </c>
      <c r="F841" s="176">
        <f t="shared" si="15"/>
        <v>0</v>
      </c>
      <c r="G841" s="176">
        <f t="shared" si="15"/>
        <v>0</v>
      </c>
      <c r="H841" s="179"/>
      <c r="I841" s="180"/>
      <c r="J841" s="179"/>
      <c r="K841" s="179"/>
      <c r="L841" s="179"/>
      <c r="M841" s="179"/>
      <c r="N841" s="180"/>
      <c r="O841" s="180"/>
    </row>
    <row r="842" spans="1:15" ht="15">
      <c r="A842">
        <f>Program!$B$5</f>
      </c>
      <c r="B842">
        <f>Program!$B$4</f>
      </c>
      <c r="C842" s="176">
        <v>837</v>
      </c>
      <c r="D842" s="178" t="s">
        <v>2434</v>
      </c>
      <c r="E842" s="178" t="s">
        <v>1418</v>
      </c>
      <c r="F842" s="176">
        <f t="shared" si="15"/>
        <v>0</v>
      </c>
      <c r="G842" s="176">
        <f t="shared" si="15"/>
        <v>0</v>
      </c>
      <c r="H842" s="179"/>
      <c r="I842" s="180"/>
      <c r="J842" s="179"/>
      <c r="K842" s="179"/>
      <c r="L842" s="179"/>
      <c r="M842" s="179"/>
      <c r="N842" s="180"/>
      <c r="O842" s="180"/>
    </row>
    <row r="843" spans="1:15" ht="15">
      <c r="A843">
        <f>Program!$B$5</f>
      </c>
      <c r="B843">
        <f>Program!$B$4</f>
      </c>
      <c r="C843" s="176">
        <v>838</v>
      </c>
      <c r="D843" s="178" t="s">
        <v>2435</v>
      </c>
      <c r="E843" s="178" t="s">
        <v>1419</v>
      </c>
      <c r="F843" s="176">
        <f t="shared" si="15"/>
        <v>0</v>
      </c>
      <c r="G843" s="176">
        <f t="shared" si="15"/>
        <v>0</v>
      </c>
      <c r="H843" s="179"/>
      <c r="I843" s="180"/>
      <c r="J843" s="179"/>
      <c r="K843" s="179"/>
      <c r="L843" s="179"/>
      <c r="M843" s="179"/>
      <c r="N843" s="180"/>
      <c r="O843" s="180"/>
    </row>
    <row r="844" spans="1:15" ht="15">
      <c r="A844">
        <f>Program!$B$5</f>
      </c>
      <c r="B844">
        <f>Program!$B$4</f>
      </c>
      <c r="C844" s="176">
        <v>839</v>
      </c>
      <c r="D844" s="178" t="s">
        <v>2436</v>
      </c>
      <c r="E844" s="178" t="s">
        <v>1420</v>
      </c>
      <c r="F844" s="176">
        <f t="shared" si="15"/>
        <v>0</v>
      </c>
      <c r="G844" s="176">
        <f t="shared" si="15"/>
        <v>0</v>
      </c>
      <c r="H844" s="179"/>
      <c r="I844" s="180"/>
      <c r="J844" s="179"/>
      <c r="K844" s="179"/>
      <c r="L844" s="179"/>
      <c r="M844" s="179"/>
      <c r="N844" s="180"/>
      <c r="O844" s="180"/>
    </row>
    <row r="845" spans="1:15" ht="15">
      <c r="A845">
        <f>Program!$B$5</f>
      </c>
      <c r="B845">
        <f>Program!$B$4</f>
      </c>
      <c r="C845" s="176">
        <v>840</v>
      </c>
      <c r="D845" s="178" t="s">
        <v>2437</v>
      </c>
      <c r="E845" s="178" t="s">
        <v>1421</v>
      </c>
      <c r="F845" s="176">
        <f t="shared" si="15"/>
        <v>0</v>
      </c>
      <c r="G845" s="176">
        <f t="shared" si="15"/>
        <v>0</v>
      </c>
      <c r="H845" s="179"/>
      <c r="I845" s="180"/>
      <c r="J845" s="179"/>
      <c r="K845" s="179"/>
      <c r="L845" s="179"/>
      <c r="M845" s="179"/>
      <c r="N845" s="180"/>
      <c r="O845" s="180"/>
    </row>
    <row r="846" spans="1:15" ht="15">
      <c r="A846">
        <f>Program!$B$5</f>
      </c>
      <c r="B846">
        <f>Program!$B$4</f>
      </c>
      <c r="C846" s="176">
        <v>841</v>
      </c>
      <c r="D846" s="178" t="s">
        <v>2438</v>
      </c>
      <c r="E846" s="178" t="s">
        <v>1422</v>
      </c>
      <c r="F846" s="176">
        <f t="shared" si="15"/>
        <v>0</v>
      </c>
      <c r="G846" s="176">
        <f t="shared" si="15"/>
        <v>0</v>
      </c>
      <c r="H846" s="179"/>
      <c r="I846" s="180"/>
      <c r="J846" s="179"/>
      <c r="K846" s="179"/>
      <c r="L846" s="179"/>
      <c r="M846" s="179"/>
      <c r="N846" s="180"/>
      <c r="O846" s="180"/>
    </row>
    <row r="847" spans="1:15" ht="15">
      <c r="A847">
        <f>Program!$B$5</f>
      </c>
      <c r="B847">
        <f>Program!$B$4</f>
      </c>
      <c r="C847" s="176">
        <v>842</v>
      </c>
      <c r="D847" s="178" t="s">
        <v>2439</v>
      </c>
      <c r="E847" s="178" t="s">
        <v>1423</v>
      </c>
      <c r="F847" s="176">
        <f t="shared" si="15"/>
        <v>0</v>
      </c>
      <c r="G847" s="176">
        <f t="shared" si="15"/>
        <v>0</v>
      </c>
      <c r="H847" s="179"/>
      <c r="I847" s="180"/>
      <c r="J847" s="179"/>
      <c r="K847" s="179"/>
      <c r="L847" s="179"/>
      <c r="M847" s="179"/>
      <c r="N847" s="180"/>
      <c r="O847" s="180"/>
    </row>
    <row r="848" spans="1:15" ht="15">
      <c r="A848">
        <f>Program!$B$5</f>
      </c>
      <c r="B848">
        <f>Program!$B$4</f>
      </c>
      <c r="C848" s="176">
        <v>843</v>
      </c>
      <c r="D848" s="178" t="s">
        <v>2440</v>
      </c>
      <c r="E848" s="178" t="s">
        <v>1424</v>
      </c>
      <c r="F848" s="176">
        <f t="shared" si="15"/>
        <v>0</v>
      </c>
      <c r="G848" s="176">
        <f t="shared" si="15"/>
        <v>0</v>
      </c>
      <c r="H848" s="179"/>
      <c r="I848" s="180"/>
      <c r="J848" s="179"/>
      <c r="K848" s="179"/>
      <c r="L848" s="179"/>
      <c r="M848" s="179"/>
      <c r="N848" s="180"/>
      <c r="O848" s="180"/>
    </row>
    <row r="849" spans="1:15" ht="15">
      <c r="A849">
        <f>Program!$B$5</f>
      </c>
      <c r="B849">
        <f>Program!$B$4</f>
      </c>
      <c r="C849" s="176">
        <v>844</v>
      </c>
      <c r="D849" s="178" t="s">
        <v>2441</v>
      </c>
      <c r="E849" s="178" t="s">
        <v>1425</v>
      </c>
      <c r="F849" s="176">
        <f t="shared" si="15"/>
        <v>0</v>
      </c>
      <c r="G849" s="176">
        <f t="shared" si="15"/>
        <v>0</v>
      </c>
      <c r="H849" s="179"/>
      <c r="I849" s="180"/>
      <c r="J849" s="179"/>
      <c r="K849" s="179"/>
      <c r="L849" s="179"/>
      <c r="M849" s="179"/>
      <c r="N849" s="180"/>
      <c r="O849" s="180"/>
    </row>
    <row r="850" spans="1:15" ht="15">
      <c r="A850">
        <f>Program!$B$5</f>
      </c>
      <c r="B850">
        <f>Program!$B$4</f>
      </c>
      <c r="C850" s="176">
        <v>845</v>
      </c>
      <c r="D850" s="178" t="s">
        <v>2442</v>
      </c>
      <c r="E850" s="178" t="s">
        <v>1426</v>
      </c>
      <c r="F850" s="176">
        <f t="shared" si="15"/>
        <v>0</v>
      </c>
      <c r="G850" s="176">
        <f t="shared" si="15"/>
        <v>0</v>
      </c>
      <c r="H850" s="179"/>
      <c r="I850" s="180"/>
      <c r="J850" s="179"/>
      <c r="K850" s="179"/>
      <c r="L850" s="179"/>
      <c r="M850" s="179"/>
      <c r="N850" s="180"/>
      <c r="O850" s="180"/>
    </row>
    <row r="851" spans="1:15" ht="15">
      <c r="A851">
        <f>Program!$B$5</f>
      </c>
      <c r="B851">
        <f>Program!$B$4</f>
      </c>
      <c r="C851" s="176">
        <v>846</v>
      </c>
      <c r="D851" s="178" t="s">
        <v>2443</v>
      </c>
      <c r="E851" s="178" t="s">
        <v>1427</v>
      </c>
      <c r="F851" s="176">
        <f t="shared" si="15"/>
        <v>0</v>
      </c>
      <c r="G851" s="176">
        <f t="shared" si="15"/>
        <v>0</v>
      </c>
      <c r="H851" s="179"/>
      <c r="I851" s="180"/>
      <c r="J851" s="179"/>
      <c r="K851" s="179"/>
      <c r="L851" s="179"/>
      <c r="M851" s="179"/>
      <c r="N851" s="180"/>
      <c r="O851" s="180"/>
    </row>
    <row r="852" spans="1:15" ht="15">
      <c r="A852">
        <f>Program!$B$5</f>
      </c>
      <c r="B852">
        <f>Program!$B$4</f>
      </c>
      <c r="C852" s="176">
        <v>847</v>
      </c>
      <c r="D852" s="178" t="s">
        <v>2444</v>
      </c>
      <c r="E852" s="178" t="s">
        <v>2445</v>
      </c>
      <c r="F852" s="176">
        <f t="shared" si="15"/>
        <v>0</v>
      </c>
      <c r="G852" s="176">
        <f t="shared" si="15"/>
        <v>0</v>
      </c>
      <c r="H852" s="179"/>
      <c r="I852" s="180"/>
      <c r="J852" s="179"/>
      <c r="K852" s="179"/>
      <c r="L852" s="179"/>
      <c r="M852" s="179"/>
      <c r="N852" s="180"/>
      <c r="O852" s="180"/>
    </row>
    <row r="853" spans="1:15" ht="15">
      <c r="A853">
        <f>Program!$B$5</f>
      </c>
      <c r="B853">
        <f>Program!$B$4</f>
      </c>
      <c r="C853" s="176">
        <v>848</v>
      </c>
      <c r="D853" s="178" t="s">
        <v>2446</v>
      </c>
      <c r="E853" s="178" t="s">
        <v>1428</v>
      </c>
      <c r="F853" s="176">
        <f t="shared" si="15"/>
        <v>0</v>
      </c>
      <c r="G853" s="176">
        <f t="shared" si="15"/>
        <v>0</v>
      </c>
      <c r="H853" s="179"/>
      <c r="I853" s="180"/>
      <c r="J853" s="179"/>
      <c r="K853" s="179"/>
      <c r="L853" s="179"/>
      <c r="M853" s="179"/>
      <c r="N853" s="180"/>
      <c r="O853" s="180"/>
    </row>
    <row r="854" spans="1:15" ht="15">
      <c r="A854">
        <f>Program!$B$5</f>
      </c>
      <c r="B854">
        <f>Program!$B$4</f>
      </c>
      <c r="C854" s="176">
        <v>849</v>
      </c>
      <c r="D854" s="178" t="s">
        <v>2447</v>
      </c>
      <c r="E854" s="178" t="s">
        <v>1429</v>
      </c>
      <c r="F854" s="176">
        <f t="shared" si="15"/>
        <v>0</v>
      </c>
      <c r="G854" s="176">
        <f t="shared" si="15"/>
        <v>0</v>
      </c>
      <c r="H854" s="179"/>
      <c r="I854" s="180"/>
      <c r="J854" s="179"/>
      <c r="K854" s="179"/>
      <c r="L854" s="179"/>
      <c r="M854" s="179"/>
      <c r="N854" s="180"/>
      <c r="O854" s="180"/>
    </row>
    <row r="855" spans="1:15" ht="15">
      <c r="A855">
        <f>Program!$B$5</f>
      </c>
      <c r="B855">
        <f>Program!$B$4</f>
      </c>
      <c r="C855" s="176">
        <v>850</v>
      </c>
      <c r="D855" s="178" t="s">
        <v>2448</v>
      </c>
      <c r="E855" s="178" t="s">
        <v>1430</v>
      </c>
      <c r="F855" s="176">
        <f t="shared" si="15"/>
        <v>0</v>
      </c>
      <c r="G855" s="176">
        <f t="shared" si="15"/>
        <v>0</v>
      </c>
      <c r="H855" s="179"/>
      <c r="I855" s="180"/>
      <c r="J855" s="179"/>
      <c r="K855" s="179"/>
      <c r="L855" s="179"/>
      <c r="M855" s="179"/>
      <c r="N855" s="180"/>
      <c r="O855" s="180"/>
    </row>
    <row r="856" spans="1:15" ht="15">
      <c r="A856">
        <f>Program!$B$5</f>
      </c>
      <c r="B856">
        <f>Program!$B$4</f>
      </c>
      <c r="C856" s="176">
        <v>851</v>
      </c>
      <c r="D856" s="178" t="s">
        <v>2449</v>
      </c>
      <c r="E856" s="178" t="s">
        <v>1431</v>
      </c>
      <c r="F856" s="176">
        <f t="shared" si="15"/>
        <v>0</v>
      </c>
      <c r="G856" s="176">
        <f t="shared" si="15"/>
        <v>0</v>
      </c>
      <c r="H856" s="179"/>
      <c r="I856" s="180"/>
      <c r="J856" s="179"/>
      <c r="K856" s="179"/>
      <c r="L856" s="179"/>
      <c r="M856" s="179"/>
      <c r="N856" s="180"/>
      <c r="O856" s="180"/>
    </row>
    <row r="857" spans="1:15" ht="15">
      <c r="A857">
        <f>Program!$B$5</f>
      </c>
      <c r="B857">
        <f>Program!$B$4</f>
      </c>
      <c r="C857" s="176">
        <v>852</v>
      </c>
      <c r="D857" s="178" t="s">
        <v>2450</v>
      </c>
      <c r="E857" s="178" t="s">
        <v>1432</v>
      </c>
      <c r="F857" s="176">
        <f t="shared" si="15"/>
        <v>0</v>
      </c>
      <c r="G857" s="176">
        <f t="shared" si="15"/>
        <v>0</v>
      </c>
      <c r="H857" s="179"/>
      <c r="I857" s="180"/>
      <c r="J857" s="179"/>
      <c r="K857" s="179"/>
      <c r="L857" s="179"/>
      <c r="M857" s="179"/>
      <c r="N857" s="180"/>
      <c r="O857" s="180"/>
    </row>
    <row r="858" spans="1:15" ht="15">
      <c r="A858">
        <f>Program!$B$5</f>
      </c>
      <c r="B858">
        <f>Program!$B$4</f>
      </c>
      <c r="C858" s="176">
        <v>853</v>
      </c>
      <c r="D858" s="178" t="s">
        <v>2451</v>
      </c>
      <c r="E858" s="178" t="s">
        <v>1433</v>
      </c>
      <c r="F858" s="176">
        <f t="shared" si="15"/>
        <v>0</v>
      </c>
      <c r="G858" s="176">
        <f t="shared" si="15"/>
        <v>0</v>
      </c>
      <c r="H858" s="179"/>
      <c r="I858" s="180"/>
      <c r="J858" s="179"/>
      <c r="K858" s="179"/>
      <c r="L858" s="179"/>
      <c r="M858" s="179"/>
      <c r="N858" s="180"/>
      <c r="O858" s="180"/>
    </row>
    <row r="859" spans="1:15" ht="15">
      <c r="A859">
        <f>Program!$B$5</f>
      </c>
      <c r="B859">
        <f>Program!$B$4</f>
      </c>
      <c r="C859" s="176">
        <v>854</v>
      </c>
      <c r="D859" s="178" t="s">
        <v>2452</v>
      </c>
      <c r="E859" s="178" t="s">
        <v>1434</v>
      </c>
      <c r="F859" s="176">
        <f t="shared" si="15"/>
        <v>0</v>
      </c>
      <c r="G859" s="176">
        <f t="shared" si="15"/>
        <v>0</v>
      </c>
      <c r="H859" s="179"/>
      <c r="I859" s="180"/>
      <c r="J859" s="179"/>
      <c r="K859" s="179"/>
      <c r="L859" s="179"/>
      <c r="M859" s="179"/>
      <c r="N859" s="180"/>
      <c r="O859" s="180"/>
    </row>
    <row r="860" spans="1:15" ht="15">
      <c r="A860">
        <f>Program!$B$5</f>
      </c>
      <c r="B860">
        <f>Program!$B$4</f>
      </c>
      <c r="C860" s="176">
        <v>855</v>
      </c>
      <c r="D860" s="178" t="s">
        <v>2453</v>
      </c>
      <c r="E860" s="178" t="s">
        <v>1435</v>
      </c>
      <c r="F860" s="176">
        <f t="shared" si="15"/>
        <v>0</v>
      </c>
      <c r="G860" s="176">
        <f t="shared" si="15"/>
        <v>0</v>
      </c>
      <c r="H860" s="179"/>
      <c r="I860" s="180"/>
      <c r="J860" s="179"/>
      <c r="K860" s="179"/>
      <c r="L860" s="179"/>
      <c r="M860" s="179"/>
      <c r="N860" s="180"/>
      <c r="O860" s="180"/>
    </row>
    <row r="861" spans="1:15" ht="15">
      <c r="A861">
        <f>Program!$B$5</f>
      </c>
      <c r="B861">
        <f>Program!$B$4</f>
      </c>
      <c r="C861" s="176">
        <v>856</v>
      </c>
      <c r="D861" s="178" t="s">
        <v>2454</v>
      </c>
      <c r="E861" s="178" t="s">
        <v>1436</v>
      </c>
      <c r="F861" s="176">
        <f t="shared" si="15"/>
        <v>0</v>
      </c>
      <c r="G861" s="176">
        <f t="shared" si="15"/>
        <v>0</v>
      </c>
      <c r="H861" s="179"/>
      <c r="I861" s="180"/>
      <c r="J861" s="179"/>
      <c r="K861" s="179"/>
      <c r="L861" s="179"/>
      <c r="M861" s="179"/>
      <c r="N861" s="180"/>
      <c r="O861" s="180"/>
    </row>
    <row r="862" spans="1:15" ht="15">
      <c r="A862">
        <f>Program!$B$5</f>
      </c>
      <c r="B862">
        <f>Program!$B$4</f>
      </c>
      <c r="C862" s="176">
        <v>857</v>
      </c>
      <c r="D862" s="178" t="s">
        <v>2455</v>
      </c>
      <c r="E862" s="178" t="s">
        <v>2456</v>
      </c>
      <c r="F862" s="176">
        <f t="shared" si="15"/>
        <v>0</v>
      </c>
      <c r="G862" s="176">
        <f t="shared" si="15"/>
        <v>0</v>
      </c>
      <c r="H862" s="179"/>
      <c r="I862" s="180"/>
      <c r="J862" s="179"/>
      <c r="K862" s="179"/>
      <c r="L862" s="179"/>
      <c r="M862" s="179"/>
      <c r="N862" s="180"/>
      <c r="O862" s="180"/>
    </row>
    <row r="863" spans="1:15" ht="15">
      <c r="A863">
        <f>Program!$B$5</f>
      </c>
      <c r="B863">
        <f>Program!$B$4</f>
      </c>
      <c r="C863" s="176">
        <v>858</v>
      </c>
      <c r="D863" s="178" t="s">
        <v>2457</v>
      </c>
      <c r="E863" s="178" t="s">
        <v>1437</v>
      </c>
      <c r="F863" s="176">
        <f t="shared" si="15"/>
        <v>0</v>
      </c>
      <c r="G863" s="176">
        <f t="shared" si="15"/>
        <v>0</v>
      </c>
      <c r="H863" s="179"/>
      <c r="I863" s="180"/>
      <c r="J863" s="179"/>
      <c r="K863" s="179"/>
      <c r="L863" s="179"/>
      <c r="M863" s="179"/>
      <c r="N863" s="180"/>
      <c r="O863" s="180"/>
    </row>
    <row r="864" spans="1:15" ht="15">
      <c r="A864">
        <f>Program!$B$5</f>
      </c>
      <c r="B864">
        <f>Program!$B$4</f>
      </c>
      <c r="C864" s="176">
        <v>859</v>
      </c>
      <c r="D864" s="178" t="s">
        <v>2458</v>
      </c>
      <c r="E864" s="178" t="s">
        <v>1438</v>
      </c>
      <c r="F864" s="176">
        <f t="shared" si="15"/>
        <v>0</v>
      </c>
      <c r="G864" s="176">
        <f t="shared" si="15"/>
        <v>0</v>
      </c>
      <c r="H864" s="179"/>
      <c r="I864" s="180"/>
      <c r="J864" s="179"/>
      <c r="K864" s="179"/>
      <c r="L864" s="179"/>
      <c r="M864" s="179"/>
      <c r="N864" s="180"/>
      <c r="O864" s="180"/>
    </row>
    <row r="865" spans="1:15" ht="15">
      <c r="A865">
        <f>Program!$B$5</f>
      </c>
      <c r="B865">
        <f>Program!$B$4</f>
      </c>
      <c r="C865" s="176">
        <v>860</v>
      </c>
      <c r="D865" s="178" t="s">
        <v>2459</v>
      </c>
      <c r="E865" s="178" t="s">
        <v>1439</v>
      </c>
      <c r="F865" s="176">
        <f t="shared" si="15"/>
        <v>0</v>
      </c>
      <c r="G865" s="176">
        <f t="shared" si="15"/>
        <v>0</v>
      </c>
      <c r="H865" s="179"/>
      <c r="I865" s="180"/>
      <c r="J865" s="179"/>
      <c r="K865" s="179"/>
      <c r="L865" s="179"/>
      <c r="M865" s="179"/>
      <c r="N865" s="180"/>
      <c r="O865" s="180"/>
    </row>
    <row r="866" spans="1:15" ht="15">
      <c r="A866">
        <f>Program!$B$5</f>
      </c>
      <c r="B866">
        <f>Program!$B$4</f>
      </c>
      <c r="C866" s="176">
        <v>861</v>
      </c>
      <c r="D866" s="178" t="s">
        <v>2460</v>
      </c>
      <c r="E866" s="178" t="s">
        <v>1440</v>
      </c>
      <c r="F866" s="176">
        <f t="shared" si="15"/>
        <v>0</v>
      </c>
      <c r="G866" s="176">
        <f t="shared" si="15"/>
        <v>0</v>
      </c>
      <c r="H866" s="179"/>
      <c r="I866" s="180"/>
      <c r="J866" s="179"/>
      <c r="K866" s="179"/>
      <c r="L866" s="179"/>
      <c r="M866" s="179"/>
      <c r="N866" s="180"/>
      <c r="O866" s="180"/>
    </row>
    <row r="867" spans="1:15" ht="15">
      <c r="A867">
        <f>Program!$B$5</f>
      </c>
      <c r="B867">
        <f>Program!$B$4</f>
      </c>
      <c r="C867" s="176">
        <v>862</v>
      </c>
      <c r="D867" s="178" t="s">
        <v>2461</v>
      </c>
      <c r="E867" s="178" t="s">
        <v>1441</v>
      </c>
      <c r="F867" s="176">
        <f t="shared" si="15"/>
        <v>0</v>
      </c>
      <c r="G867" s="176">
        <f t="shared" si="15"/>
        <v>0</v>
      </c>
      <c r="H867" s="179"/>
      <c r="I867" s="180"/>
      <c r="J867" s="179"/>
      <c r="K867" s="179"/>
      <c r="L867" s="179"/>
      <c r="M867" s="179"/>
      <c r="N867" s="180"/>
      <c r="O867" s="180"/>
    </row>
    <row r="868" spans="1:15" ht="15">
      <c r="A868">
        <f>Program!$B$5</f>
      </c>
      <c r="B868">
        <f>Program!$B$4</f>
      </c>
      <c r="C868" s="176">
        <v>863</v>
      </c>
      <c r="D868" s="178" t="s">
        <v>2462</v>
      </c>
      <c r="E868" s="178" t="s">
        <v>1442</v>
      </c>
      <c r="F868" s="176">
        <f t="shared" si="15"/>
        <v>0</v>
      </c>
      <c r="G868" s="176">
        <f t="shared" si="15"/>
        <v>0</v>
      </c>
      <c r="H868" s="179"/>
      <c r="I868" s="180"/>
      <c r="J868" s="179"/>
      <c r="K868" s="179"/>
      <c r="L868" s="179"/>
      <c r="M868" s="179"/>
      <c r="N868" s="180"/>
      <c r="O868" s="180"/>
    </row>
    <row r="869" spans="1:15" ht="15">
      <c r="A869">
        <f>Program!$B$5</f>
      </c>
      <c r="B869">
        <f>Program!$B$4</f>
      </c>
      <c r="C869" s="176">
        <v>864</v>
      </c>
      <c r="D869" s="178" t="s">
        <v>2463</v>
      </c>
      <c r="E869" s="178" t="s">
        <v>1443</v>
      </c>
      <c r="F869" s="176">
        <f t="shared" si="15"/>
        <v>0</v>
      </c>
      <c r="G869" s="176">
        <f t="shared" si="15"/>
        <v>0</v>
      </c>
      <c r="H869" s="179"/>
      <c r="I869" s="180"/>
      <c r="J869" s="179"/>
      <c r="K869" s="179"/>
      <c r="L869" s="179"/>
      <c r="M869" s="179"/>
      <c r="N869" s="180"/>
      <c r="O869" s="180"/>
    </row>
    <row r="870" spans="1:15" ht="15">
      <c r="A870">
        <f>Program!$B$5</f>
      </c>
      <c r="B870">
        <f>Program!$B$4</f>
      </c>
      <c r="C870" s="176">
        <v>865</v>
      </c>
      <c r="D870" s="178" t="s">
        <v>2464</v>
      </c>
      <c r="E870" s="178" t="s">
        <v>1444</v>
      </c>
      <c r="F870" s="176">
        <f t="shared" si="15"/>
        <v>0</v>
      </c>
      <c r="G870" s="176">
        <f t="shared" si="15"/>
        <v>0</v>
      </c>
      <c r="H870" s="179"/>
      <c r="I870" s="180"/>
      <c r="J870" s="179"/>
      <c r="K870" s="179"/>
      <c r="L870" s="179"/>
      <c r="M870" s="179"/>
      <c r="N870" s="180"/>
      <c r="O870" s="180"/>
    </row>
    <row r="871" spans="1:15" ht="15">
      <c r="A871">
        <f>Program!$B$5</f>
      </c>
      <c r="B871">
        <f>Program!$B$4</f>
      </c>
      <c r="C871" s="176">
        <v>866</v>
      </c>
      <c r="D871" s="178" t="s">
        <v>2465</v>
      </c>
      <c r="E871" s="178" t="s">
        <v>1445</v>
      </c>
      <c r="F871" s="176">
        <f t="shared" si="15"/>
        <v>0</v>
      </c>
      <c r="G871" s="176">
        <f t="shared" si="15"/>
        <v>0</v>
      </c>
      <c r="H871" s="179"/>
      <c r="I871" s="180"/>
      <c r="J871" s="179"/>
      <c r="K871" s="179"/>
      <c r="L871" s="179"/>
      <c r="M871" s="179"/>
      <c r="N871" s="180"/>
      <c r="O871" s="180"/>
    </row>
    <row r="872" spans="1:15" ht="15">
      <c r="A872">
        <f>Program!$B$5</f>
      </c>
      <c r="B872">
        <f>Program!$B$4</f>
      </c>
      <c r="C872" s="176">
        <v>867</v>
      </c>
      <c r="D872" s="178" t="s">
        <v>2466</v>
      </c>
      <c r="E872" s="178" t="s">
        <v>1446</v>
      </c>
      <c r="F872" s="176">
        <f t="shared" si="15"/>
        <v>0</v>
      </c>
      <c r="G872" s="176">
        <f t="shared" si="15"/>
        <v>0</v>
      </c>
      <c r="H872" s="179"/>
      <c r="I872" s="180"/>
      <c r="J872" s="179"/>
      <c r="K872" s="179"/>
      <c r="L872" s="179"/>
      <c r="M872" s="179"/>
      <c r="N872" s="180"/>
      <c r="O872" s="180"/>
    </row>
    <row r="873" spans="1:15" ht="15">
      <c r="A873">
        <f>Program!$B$5</f>
      </c>
      <c r="B873">
        <f>Program!$B$4</f>
      </c>
      <c r="C873" s="176">
        <v>868</v>
      </c>
      <c r="D873" s="178" t="s">
        <v>2467</v>
      </c>
      <c r="E873" s="178" t="s">
        <v>1447</v>
      </c>
      <c r="F873" s="176">
        <f t="shared" si="15"/>
        <v>0</v>
      </c>
      <c r="G873" s="176">
        <f t="shared" si="15"/>
        <v>0</v>
      </c>
      <c r="H873" s="179"/>
      <c r="I873" s="180"/>
      <c r="J873" s="179"/>
      <c r="K873" s="179"/>
      <c r="L873" s="179"/>
      <c r="M873" s="179"/>
      <c r="N873" s="180"/>
      <c r="O873" s="180"/>
    </row>
    <row r="874" spans="1:15" ht="15">
      <c r="A874">
        <f>Program!$B$5</f>
      </c>
      <c r="B874">
        <f>Program!$B$4</f>
      </c>
      <c r="C874" s="176">
        <v>869</v>
      </c>
      <c r="D874" s="178" t="s">
        <v>2468</v>
      </c>
      <c r="E874" s="178" t="s">
        <v>1448</v>
      </c>
      <c r="F874" s="176">
        <f t="shared" si="15"/>
        <v>0</v>
      </c>
      <c r="G874" s="176">
        <f t="shared" si="15"/>
        <v>0</v>
      </c>
      <c r="H874" s="179"/>
      <c r="I874" s="180"/>
      <c r="J874" s="179"/>
      <c r="K874" s="179"/>
      <c r="L874" s="179"/>
      <c r="M874" s="179"/>
      <c r="N874" s="180"/>
      <c r="O874" s="180"/>
    </row>
    <row r="875" spans="1:15" ht="15">
      <c r="A875">
        <f>Program!$B$5</f>
      </c>
      <c r="B875">
        <f>Program!$B$4</f>
      </c>
      <c r="C875" s="176">
        <v>870</v>
      </c>
      <c r="D875" s="178" t="s">
        <v>2469</v>
      </c>
      <c r="E875" s="178" t="s">
        <v>1449</v>
      </c>
      <c r="F875" s="176">
        <f t="shared" si="15"/>
        <v>0</v>
      </c>
      <c r="G875" s="176">
        <f t="shared" si="15"/>
        <v>0</v>
      </c>
      <c r="H875" s="179"/>
      <c r="I875" s="180"/>
      <c r="J875" s="179"/>
      <c r="K875" s="179"/>
      <c r="L875" s="179"/>
      <c r="M875" s="179"/>
      <c r="N875" s="180"/>
      <c r="O875" s="180"/>
    </row>
    <row r="876" spans="1:15" ht="15">
      <c r="A876">
        <f>Program!$B$5</f>
      </c>
      <c r="B876">
        <f>Program!$B$4</f>
      </c>
      <c r="C876" s="176">
        <v>871</v>
      </c>
      <c r="D876" s="178" t="s">
        <v>2470</v>
      </c>
      <c r="E876" s="178" t="s">
        <v>1450</v>
      </c>
      <c r="F876" s="176">
        <f t="shared" si="15"/>
        <v>0</v>
      </c>
      <c r="G876" s="176">
        <f t="shared" si="15"/>
        <v>0</v>
      </c>
      <c r="H876" s="179"/>
      <c r="I876" s="180"/>
      <c r="J876" s="179"/>
      <c r="K876" s="179"/>
      <c r="L876" s="179"/>
      <c r="M876" s="179"/>
      <c r="N876" s="180"/>
      <c r="O876" s="180"/>
    </row>
    <row r="877" spans="1:15" ht="15">
      <c r="A877">
        <f>Program!$B$5</f>
      </c>
      <c r="B877">
        <f>Program!$B$4</f>
      </c>
      <c r="C877" s="176">
        <v>872</v>
      </c>
      <c r="D877" s="178" t="s">
        <v>2471</v>
      </c>
      <c r="E877" s="178" t="s">
        <v>1451</v>
      </c>
      <c r="F877" s="176">
        <f t="shared" si="15"/>
        <v>0</v>
      </c>
      <c r="G877" s="176">
        <f t="shared" si="15"/>
        <v>0</v>
      </c>
      <c r="H877" s="179"/>
      <c r="I877" s="180"/>
      <c r="J877" s="179"/>
      <c r="K877" s="179"/>
      <c r="L877" s="179"/>
      <c r="M877" s="179"/>
      <c r="N877" s="180"/>
      <c r="O877" s="180"/>
    </row>
    <row r="878" spans="1:15" ht="15">
      <c r="A878">
        <f>Program!$B$5</f>
      </c>
      <c r="B878">
        <f>Program!$B$4</f>
      </c>
      <c r="C878" s="176">
        <v>873</v>
      </c>
      <c r="D878" s="178" t="s">
        <v>2472</v>
      </c>
      <c r="E878" s="178" t="s">
        <v>1452</v>
      </c>
      <c r="F878" s="176">
        <f t="shared" si="15"/>
        <v>0</v>
      </c>
      <c r="G878" s="176">
        <f t="shared" si="15"/>
        <v>0</v>
      </c>
      <c r="H878" s="179"/>
      <c r="I878" s="180"/>
      <c r="J878" s="179"/>
      <c r="K878" s="179"/>
      <c r="L878" s="179"/>
      <c r="M878" s="179"/>
      <c r="N878" s="180"/>
      <c r="O878" s="180"/>
    </row>
    <row r="879" spans="1:15" ht="15">
      <c r="A879">
        <f>Program!$B$5</f>
      </c>
      <c r="B879">
        <f>Program!$B$4</f>
      </c>
      <c r="C879" s="176">
        <v>874</v>
      </c>
      <c r="D879" s="178" t="s">
        <v>2473</v>
      </c>
      <c r="E879" s="178" t="s">
        <v>1453</v>
      </c>
      <c r="F879" s="176">
        <f t="shared" si="15"/>
        <v>0</v>
      </c>
      <c r="G879" s="176">
        <f t="shared" si="15"/>
        <v>0</v>
      </c>
      <c r="H879" s="179"/>
      <c r="I879" s="180"/>
      <c r="J879" s="179"/>
      <c r="K879" s="179"/>
      <c r="L879" s="179"/>
      <c r="M879" s="179"/>
      <c r="N879" s="180"/>
      <c r="O879" s="180"/>
    </row>
    <row r="880" spans="1:15" ht="15">
      <c r="A880">
        <f>Program!$B$5</f>
      </c>
      <c r="B880">
        <f>Program!$B$4</f>
      </c>
      <c r="C880" s="176">
        <v>875</v>
      </c>
      <c r="D880" s="178" t="s">
        <v>2474</v>
      </c>
      <c r="E880" s="178" t="s">
        <v>1454</v>
      </c>
      <c r="F880" s="176">
        <f t="shared" si="15"/>
        <v>0</v>
      </c>
      <c r="G880" s="176">
        <f t="shared" si="15"/>
        <v>0</v>
      </c>
      <c r="H880" s="179"/>
      <c r="I880" s="180"/>
      <c r="J880" s="179"/>
      <c r="K880" s="179"/>
      <c r="L880" s="179"/>
      <c r="M880" s="179"/>
      <c r="N880" s="180"/>
      <c r="O880" s="180"/>
    </row>
    <row r="881" spans="1:15" ht="15">
      <c r="A881">
        <f>Program!$B$5</f>
      </c>
      <c r="B881">
        <f>Program!$B$4</f>
      </c>
      <c r="C881" s="176">
        <v>876</v>
      </c>
      <c r="D881" s="178" t="s">
        <v>2475</v>
      </c>
      <c r="E881" s="178" t="s">
        <v>1455</v>
      </c>
      <c r="F881" s="176">
        <f t="shared" si="15"/>
        <v>0</v>
      </c>
      <c r="G881" s="176">
        <f t="shared" si="15"/>
        <v>0</v>
      </c>
      <c r="H881" s="179"/>
      <c r="I881" s="180"/>
      <c r="J881" s="179"/>
      <c r="K881" s="179"/>
      <c r="L881" s="179"/>
      <c r="M881" s="179"/>
      <c r="N881" s="180"/>
      <c r="O881" s="180"/>
    </row>
    <row r="882" spans="1:15" ht="15">
      <c r="A882">
        <f>Program!$B$5</f>
      </c>
      <c r="B882">
        <f>Program!$B$4</f>
      </c>
      <c r="C882" s="176">
        <v>877</v>
      </c>
      <c r="D882" s="178" t="s">
        <v>2476</v>
      </c>
      <c r="E882" s="178" t="s">
        <v>1456</v>
      </c>
      <c r="F882" s="176">
        <f t="shared" si="15"/>
        <v>0</v>
      </c>
      <c r="G882" s="176">
        <f t="shared" si="15"/>
        <v>0</v>
      </c>
      <c r="H882" s="179"/>
      <c r="I882" s="180"/>
      <c r="J882" s="179"/>
      <c r="K882" s="179"/>
      <c r="L882" s="179"/>
      <c r="M882" s="179"/>
      <c r="N882" s="180"/>
      <c r="O882" s="180"/>
    </row>
    <row r="883" spans="1:15" ht="15">
      <c r="A883">
        <f>Program!$B$5</f>
      </c>
      <c r="B883">
        <f>Program!$B$4</f>
      </c>
      <c r="C883" s="176">
        <v>878</v>
      </c>
      <c r="D883" s="178" t="s">
        <v>2477</v>
      </c>
      <c r="E883" s="178" t="s">
        <v>1457</v>
      </c>
      <c r="F883" s="176">
        <f t="shared" si="15"/>
        <v>0</v>
      </c>
      <c r="G883" s="176">
        <f t="shared" si="15"/>
        <v>0</v>
      </c>
      <c r="H883" s="179"/>
      <c r="I883" s="180"/>
      <c r="J883" s="179"/>
      <c r="K883" s="179"/>
      <c r="L883" s="179"/>
      <c r="M883" s="179"/>
      <c r="N883" s="180"/>
      <c r="O883" s="180"/>
    </row>
    <row r="884" spans="1:15" ht="15">
      <c r="A884">
        <f>Program!$B$5</f>
      </c>
      <c r="B884">
        <f>Program!$B$4</f>
      </c>
      <c r="C884" s="177"/>
      <c r="D884" s="177" t="s">
        <v>2596</v>
      </c>
      <c r="E884" s="177"/>
      <c r="F884" s="177">
        <f>+SUM(F6:F883)</f>
        <v>0</v>
      </c>
      <c r="G884" s="177">
        <f aca="true" t="shared" si="16" ref="G884:O884">+SUM(G6:G883)</f>
        <v>0</v>
      </c>
      <c r="H884" s="177">
        <f>+SUM(H6:H883)</f>
        <v>0</v>
      </c>
      <c r="I884" s="177">
        <f t="shared" si="16"/>
        <v>0</v>
      </c>
      <c r="J884" s="177">
        <f t="shared" si="16"/>
        <v>0</v>
      </c>
      <c r="K884" s="177">
        <f t="shared" si="16"/>
        <v>0</v>
      </c>
      <c r="L884" s="177">
        <f t="shared" si="16"/>
        <v>0</v>
      </c>
      <c r="M884" s="177">
        <f t="shared" si="16"/>
        <v>0</v>
      </c>
      <c r="N884" s="177">
        <f t="shared" si="16"/>
        <v>0</v>
      </c>
      <c r="O884" s="177">
        <f t="shared" si="16"/>
        <v>0</v>
      </c>
    </row>
    <row r="885" spans="1:15" ht="15">
      <c r="A885">
        <f>Program!$B$5</f>
      </c>
      <c r="B885">
        <f>Program!$B$4</f>
      </c>
      <c r="C885" s="176">
        <v>879</v>
      </c>
      <c r="D885" s="178" t="s">
        <v>2478</v>
      </c>
      <c r="E885" s="178" t="s">
        <v>1458</v>
      </c>
      <c r="F885" s="176">
        <f t="shared" si="15"/>
        <v>0</v>
      </c>
      <c r="G885" s="176">
        <f t="shared" si="15"/>
        <v>0</v>
      </c>
      <c r="H885" s="179"/>
      <c r="I885" s="179"/>
      <c r="J885" s="179"/>
      <c r="K885" s="179"/>
      <c r="L885" s="179"/>
      <c r="M885" s="179"/>
      <c r="N885" s="180"/>
      <c r="O885" s="180"/>
    </row>
    <row r="886" spans="1:15" ht="15">
      <c r="A886">
        <f>Program!$B$5</f>
      </c>
      <c r="B886">
        <f>Program!$B$4</f>
      </c>
      <c r="C886" s="176">
        <v>880</v>
      </c>
      <c r="D886" s="178" t="s">
        <v>2479</v>
      </c>
      <c r="E886" s="178" t="s">
        <v>1459</v>
      </c>
      <c r="F886" s="176">
        <f t="shared" si="15"/>
        <v>0</v>
      </c>
      <c r="G886" s="176">
        <f t="shared" si="15"/>
        <v>0</v>
      </c>
      <c r="H886" s="179"/>
      <c r="I886" s="179"/>
      <c r="J886" s="179"/>
      <c r="K886" s="179"/>
      <c r="L886" s="179"/>
      <c r="M886" s="179"/>
      <c r="N886" s="180"/>
      <c r="O886" s="180"/>
    </row>
    <row r="887" spans="1:15" ht="15">
      <c r="A887">
        <f>Program!$B$5</f>
      </c>
      <c r="B887">
        <f>Program!$B$4</f>
      </c>
      <c r="C887" s="176">
        <v>881</v>
      </c>
      <c r="D887" s="178" t="s">
        <v>2480</v>
      </c>
      <c r="E887" s="178" t="s">
        <v>1460</v>
      </c>
      <c r="F887" s="176">
        <f t="shared" si="15"/>
        <v>0</v>
      </c>
      <c r="G887" s="176">
        <f t="shared" si="15"/>
        <v>0</v>
      </c>
      <c r="H887" s="179"/>
      <c r="I887" s="179"/>
      <c r="J887" s="179"/>
      <c r="K887" s="179"/>
      <c r="L887" s="179"/>
      <c r="M887" s="179"/>
      <c r="N887" s="180"/>
      <c r="O887" s="180"/>
    </row>
    <row r="888" spans="1:15" ht="15">
      <c r="A888">
        <f>Program!$B$5</f>
      </c>
      <c r="B888">
        <f>Program!$B$4</f>
      </c>
      <c r="C888" s="176">
        <v>882</v>
      </c>
      <c r="D888" s="178" t="s">
        <v>2481</v>
      </c>
      <c r="E888" s="178" t="s">
        <v>1461</v>
      </c>
      <c r="F888" s="176">
        <f t="shared" si="15"/>
        <v>0</v>
      </c>
      <c r="G888" s="176">
        <f t="shared" si="15"/>
        <v>0</v>
      </c>
      <c r="H888" s="179"/>
      <c r="I888" s="179"/>
      <c r="J888" s="179"/>
      <c r="K888" s="179"/>
      <c r="L888" s="179"/>
      <c r="M888" s="179"/>
      <c r="N888" s="180"/>
      <c r="O888" s="180"/>
    </row>
    <row r="889" spans="1:15" ht="15">
      <c r="A889">
        <f>Program!$B$5</f>
      </c>
      <c r="B889">
        <f>Program!$B$4</f>
      </c>
      <c r="C889" s="176">
        <v>883</v>
      </c>
      <c r="D889" s="178" t="s">
        <v>2482</v>
      </c>
      <c r="E889" s="178" t="s">
        <v>1462</v>
      </c>
      <c r="F889" s="176">
        <f t="shared" si="15"/>
        <v>0</v>
      </c>
      <c r="G889" s="176">
        <f t="shared" si="15"/>
        <v>0</v>
      </c>
      <c r="H889" s="179"/>
      <c r="I889" s="179"/>
      <c r="J889" s="179"/>
      <c r="K889" s="179"/>
      <c r="L889" s="179"/>
      <c r="M889" s="179"/>
      <c r="N889" s="180"/>
      <c r="O889" s="180"/>
    </row>
    <row r="890" spans="1:15" ht="15">
      <c r="A890">
        <f>Program!$B$5</f>
      </c>
      <c r="B890">
        <f>Program!$B$4</f>
      </c>
      <c r="C890" s="176">
        <v>884</v>
      </c>
      <c r="D890" s="178" t="s">
        <v>2483</v>
      </c>
      <c r="E890" s="178" t="s">
        <v>1463</v>
      </c>
      <c r="F890" s="176">
        <f t="shared" si="15"/>
        <v>0</v>
      </c>
      <c r="G890" s="176">
        <f t="shared" si="15"/>
        <v>0</v>
      </c>
      <c r="H890" s="179"/>
      <c r="I890" s="179"/>
      <c r="J890" s="179"/>
      <c r="K890" s="179"/>
      <c r="L890" s="179"/>
      <c r="M890" s="179"/>
      <c r="N890" s="180"/>
      <c r="O890" s="180"/>
    </row>
    <row r="891" spans="1:15" ht="15">
      <c r="A891">
        <f>Program!$B$5</f>
      </c>
      <c r="B891">
        <f>Program!$B$4</f>
      </c>
      <c r="C891" s="176">
        <v>885</v>
      </c>
      <c r="D891" s="178" t="s">
        <v>2484</v>
      </c>
      <c r="E891" s="178" t="s">
        <v>1464</v>
      </c>
      <c r="F891" s="176">
        <f t="shared" si="15"/>
        <v>0</v>
      </c>
      <c r="G891" s="176">
        <f t="shared" si="15"/>
        <v>0</v>
      </c>
      <c r="H891" s="179"/>
      <c r="I891" s="179"/>
      <c r="J891" s="179"/>
      <c r="K891" s="179"/>
      <c r="L891" s="179"/>
      <c r="M891" s="179"/>
      <c r="N891" s="180"/>
      <c r="O891" s="180"/>
    </row>
    <row r="892" spans="1:15" ht="15">
      <c r="A892">
        <f>Program!$B$5</f>
      </c>
      <c r="B892">
        <f>Program!$B$4</f>
      </c>
      <c r="C892" s="176">
        <v>886</v>
      </c>
      <c r="D892" s="178" t="s">
        <v>2485</v>
      </c>
      <c r="E892" s="178" t="s">
        <v>1465</v>
      </c>
      <c r="F892" s="176">
        <f t="shared" si="15"/>
        <v>0</v>
      </c>
      <c r="G892" s="176">
        <f t="shared" si="15"/>
        <v>0</v>
      </c>
      <c r="H892" s="179"/>
      <c r="I892" s="179"/>
      <c r="J892" s="179"/>
      <c r="K892" s="179"/>
      <c r="L892" s="179"/>
      <c r="M892" s="179"/>
      <c r="N892" s="180"/>
      <c r="O892" s="180"/>
    </row>
    <row r="893" spans="1:15" ht="15">
      <c r="A893">
        <f>Program!$B$5</f>
      </c>
      <c r="B893">
        <f>Program!$B$4</f>
      </c>
      <c r="C893" s="176">
        <v>887</v>
      </c>
      <c r="D893" s="178" t="s">
        <v>2486</v>
      </c>
      <c r="E893" s="178" t="s">
        <v>1466</v>
      </c>
      <c r="F893" s="176">
        <f t="shared" si="15"/>
        <v>0</v>
      </c>
      <c r="G893" s="176">
        <f t="shared" si="15"/>
        <v>0</v>
      </c>
      <c r="H893" s="179"/>
      <c r="I893" s="179"/>
      <c r="J893" s="179"/>
      <c r="K893" s="179"/>
      <c r="L893" s="179"/>
      <c r="M893" s="179"/>
      <c r="N893" s="180"/>
      <c r="O893" s="180"/>
    </row>
    <row r="894" spans="1:15" ht="15">
      <c r="A894">
        <f>Program!$B$5</f>
      </c>
      <c r="B894">
        <f>Program!$B$4</f>
      </c>
      <c r="C894" s="176">
        <v>888</v>
      </c>
      <c r="D894" s="178" t="s">
        <v>2487</v>
      </c>
      <c r="E894" s="178" t="s">
        <v>1467</v>
      </c>
      <c r="F894" s="176">
        <f t="shared" si="15"/>
        <v>0</v>
      </c>
      <c r="G894" s="176">
        <f t="shared" si="15"/>
        <v>0</v>
      </c>
      <c r="H894" s="179"/>
      <c r="I894" s="179"/>
      <c r="J894" s="179"/>
      <c r="K894" s="179"/>
      <c r="L894" s="179"/>
      <c r="M894" s="179"/>
      <c r="N894" s="180"/>
      <c r="O894" s="180"/>
    </row>
    <row r="895" spans="1:15" ht="15">
      <c r="A895">
        <f>Program!$B$5</f>
      </c>
      <c r="B895">
        <f>Program!$B$4</f>
      </c>
      <c r="C895" s="176">
        <v>889</v>
      </c>
      <c r="D895" s="178" t="s">
        <v>2488</v>
      </c>
      <c r="E895" s="178" t="s">
        <v>1468</v>
      </c>
      <c r="F895" s="176">
        <f t="shared" si="15"/>
        <v>0</v>
      </c>
      <c r="G895" s="176">
        <f t="shared" si="15"/>
        <v>0</v>
      </c>
      <c r="H895" s="179"/>
      <c r="I895" s="179"/>
      <c r="J895" s="179"/>
      <c r="K895" s="179"/>
      <c r="L895" s="179"/>
      <c r="M895" s="179"/>
      <c r="N895" s="180"/>
      <c r="O895" s="180"/>
    </row>
    <row r="896" spans="1:15" ht="15">
      <c r="A896">
        <f>Program!$B$5</f>
      </c>
      <c r="B896">
        <f>Program!$B$4</f>
      </c>
      <c r="C896" s="176">
        <v>890</v>
      </c>
      <c r="D896" s="178" t="s">
        <v>2489</v>
      </c>
      <c r="E896" s="178" t="s">
        <v>1469</v>
      </c>
      <c r="F896" s="176">
        <f t="shared" si="15"/>
        <v>0</v>
      </c>
      <c r="G896" s="176">
        <f t="shared" si="15"/>
        <v>0</v>
      </c>
      <c r="H896" s="179"/>
      <c r="I896" s="179"/>
      <c r="J896" s="179"/>
      <c r="K896" s="179"/>
      <c r="L896" s="179"/>
      <c r="M896" s="179"/>
      <c r="N896" s="180"/>
      <c r="O896" s="180"/>
    </row>
    <row r="897" spans="1:15" ht="15">
      <c r="A897">
        <f>Program!$B$5</f>
      </c>
      <c r="B897">
        <f>Program!$B$4</f>
      </c>
      <c r="C897" s="176">
        <v>891</v>
      </c>
      <c r="D897" s="178" t="s">
        <v>2490</v>
      </c>
      <c r="E897" s="178" t="s">
        <v>1470</v>
      </c>
      <c r="F897" s="176">
        <f t="shared" si="15"/>
        <v>0</v>
      </c>
      <c r="G897" s="176">
        <f t="shared" si="15"/>
        <v>0</v>
      </c>
      <c r="H897" s="179"/>
      <c r="I897" s="179"/>
      <c r="J897" s="179"/>
      <c r="K897" s="179"/>
      <c r="L897" s="179"/>
      <c r="M897" s="179"/>
      <c r="N897" s="180"/>
      <c r="O897" s="180"/>
    </row>
    <row r="898" spans="1:15" ht="15">
      <c r="A898">
        <f>Program!$B$5</f>
      </c>
      <c r="B898">
        <f>Program!$B$4</f>
      </c>
      <c r="C898" s="176">
        <v>892</v>
      </c>
      <c r="D898" s="178" t="s">
        <v>2491</v>
      </c>
      <c r="E898" s="178" t="s">
        <v>1471</v>
      </c>
      <c r="F898" s="176">
        <f t="shared" si="15"/>
        <v>0</v>
      </c>
      <c r="G898" s="176">
        <f t="shared" si="15"/>
        <v>0</v>
      </c>
      <c r="H898" s="179"/>
      <c r="I898" s="179"/>
      <c r="J898" s="179"/>
      <c r="K898" s="179"/>
      <c r="L898" s="179"/>
      <c r="M898" s="179"/>
      <c r="N898" s="180"/>
      <c r="O898" s="180"/>
    </row>
    <row r="899" spans="1:15" ht="15">
      <c r="A899">
        <f>Program!$B$5</f>
      </c>
      <c r="B899">
        <f>Program!$B$4</f>
      </c>
      <c r="C899" s="176">
        <v>893</v>
      </c>
      <c r="D899" s="178" t="s">
        <v>2492</v>
      </c>
      <c r="E899" s="178" t="s">
        <v>1472</v>
      </c>
      <c r="F899" s="176">
        <f t="shared" si="15"/>
        <v>0</v>
      </c>
      <c r="G899" s="176">
        <f t="shared" si="15"/>
        <v>0</v>
      </c>
      <c r="H899" s="179"/>
      <c r="I899" s="179"/>
      <c r="J899" s="179"/>
      <c r="K899" s="179"/>
      <c r="L899" s="179"/>
      <c r="M899" s="179"/>
      <c r="N899" s="180"/>
      <c r="O899" s="180"/>
    </row>
    <row r="900" spans="1:15" ht="15">
      <c r="A900">
        <f>Program!$B$5</f>
      </c>
      <c r="B900">
        <f>Program!$B$4</f>
      </c>
      <c r="C900" s="176">
        <v>894</v>
      </c>
      <c r="D900" s="178" t="s">
        <v>2493</v>
      </c>
      <c r="E900" s="178" t="s">
        <v>1473</v>
      </c>
      <c r="F900" s="176">
        <f t="shared" si="15"/>
        <v>0</v>
      </c>
      <c r="G900" s="176">
        <f t="shared" si="15"/>
        <v>0</v>
      </c>
      <c r="H900" s="179"/>
      <c r="I900" s="179"/>
      <c r="J900" s="179"/>
      <c r="K900" s="179"/>
      <c r="L900" s="179"/>
      <c r="M900" s="179"/>
      <c r="N900" s="180"/>
      <c r="O900" s="180"/>
    </row>
    <row r="901" spans="1:15" ht="15">
      <c r="A901">
        <f>Program!$B$5</f>
      </c>
      <c r="B901">
        <f>Program!$B$4</f>
      </c>
      <c r="C901" s="176">
        <v>895</v>
      </c>
      <c r="D901" s="178" t="s">
        <v>2494</v>
      </c>
      <c r="E901" s="178" t="s">
        <v>1474</v>
      </c>
      <c r="F901" s="176">
        <f t="shared" si="15"/>
        <v>0</v>
      </c>
      <c r="G901" s="176">
        <f t="shared" si="15"/>
        <v>0</v>
      </c>
      <c r="H901" s="179"/>
      <c r="I901" s="179"/>
      <c r="J901" s="179"/>
      <c r="K901" s="179"/>
      <c r="L901" s="179"/>
      <c r="M901" s="179"/>
      <c r="N901" s="180"/>
      <c r="O901" s="180"/>
    </row>
    <row r="902" spans="1:15" ht="15">
      <c r="A902">
        <f>Program!$B$5</f>
      </c>
      <c r="B902">
        <f>Program!$B$4</f>
      </c>
      <c r="C902" s="176">
        <v>896</v>
      </c>
      <c r="D902" s="178" t="s">
        <v>2495</v>
      </c>
      <c r="E902" s="178" t="s">
        <v>1475</v>
      </c>
      <c r="F902" s="176">
        <f t="shared" si="15"/>
        <v>0</v>
      </c>
      <c r="G902" s="176">
        <f t="shared" si="15"/>
        <v>0</v>
      </c>
      <c r="H902" s="179"/>
      <c r="I902" s="179"/>
      <c r="J902" s="179"/>
      <c r="K902" s="179"/>
      <c r="L902" s="179"/>
      <c r="M902" s="179"/>
      <c r="N902" s="180"/>
      <c r="O902" s="180"/>
    </row>
    <row r="903" spans="1:15" ht="15">
      <c r="A903">
        <f>Program!$B$5</f>
      </c>
      <c r="B903">
        <f>Program!$B$4</f>
      </c>
      <c r="C903" s="176">
        <v>897</v>
      </c>
      <c r="D903" s="178" t="s">
        <v>2496</v>
      </c>
      <c r="E903" s="178" t="s">
        <v>1476</v>
      </c>
      <c r="F903" s="176">
        <f t="shared" si="15"/>
        <v>0</v>
      </c>
      <c r="G903" s="176">
        <f t="shared" si="15"/>
        <v>0</v>
      </c>
      <c r="H903" s="179"/>
      <c r="I903" s="179"/>
      <c r="J903" s="179"/>
      <c r="K903" s="179"/>
      <c r="L903" s="179"/>
      <c r="M903" s="179"/>
      <c r="N903" s="180"/>
      <c r="O903" s="180"/>
    </row>
    <row r="904" spans="1:15" ht="15">
      <c r="A904">
        <f>Program!$B$5</f>
      </c>
      <c r="B904">
        <f>Program!$B$4</f>
      </c>
      <c r="C904" s="176">
        <v>898</v>
      </c>
      <c r="D904" s="178" t="s">
        <v>2497</v>
      </c>
      <c r="E904" s="178" t="s">
        <v>1477</v>
      </c>
      <c r="F904" s="176">
        <f aca="true" t="shared" si="17" ref="F904:G967">+SUM(H904+J904+L904+N904)</f>
        <v>0</v>
      </c>
      <c r="G904" s="176">
        <f t="shared" si="17"/>
        <v>0</v>
      </c>
      <c r="H904" s="179"/>
      <c r="I904" s="179"/>
      <c r="J904" s="179"/>
      <c r="K904" s="179"/>
      <c r="L904" s="179"/>
      <c r="M904" s="179"/>
      <c r="N904" s="180"/>
      <c r="O904" s="180"/>
    </row>
    <row r="905" spans="1:15" ht="15">
      <c r="A905">
        <f>Program!$B$5</f>
      </c>
      <c r="B905">
        <f>Program!$B$4</f>
      </c>
      <c r="C905" s="176">
        <v>899</v>
      </c>
      <c r="D905" s="178" t="s">
        <v>2498</v>
      </c>
      <c r="E905" s="178" t="s">
        <v>1478</v>
      </c>
      <c r="F905" s="176">
        <f t="shared" si="17"/>
        <v>0</v>
      </c>
      <c r="G905" s="176">
        <f t="shared" si="17"/>
        <v>0</v>
      </c>
      <c r="H905" s="179"/>
      <c r="I905" s="179"/>
      <c r="J905" s="179"/>
      <c r="K905" s="179"/>
      <c r="L905" s="179"/>
      <c r="M905" s="179"/>
      <c r="N905" s="180"/>
      <c r="O905" s="180"/>
    </row>
    <row r="906" spans="1:15" ht="15">
      <c r="A906">
        <f>Program!$B$5</f>
      </c>
      <c r="B906">
        <f>Program!$B$4</f>
      </c>
      <c r="C906" s="176">
        <v>900</v>
      </c>
      <c r="D906" s="178" t="s">
        <v>2499</v>
      </c>
      <c r="E906" s="178" t="s">
        <v>1479</v>
      </c>
      <c r="F906" s="176">
        <f t="shared" si="17"/>
        <v>0</v>
      </c>
      <c r="G906" s="176">
        <f t="shared" si="17"/>
        <v>0</v>
      </c>
      <c r="H906" s="179"/>
      <c r="I906" s="179"/>
      <c r="J906" s="179"/>
      <c r="K906" s="179"/>
      <c r="L906" s="179"/>
      <c r="M906" s="179"/>
      <c r="N906" s="180"/>
      <c r="O906" s="180"/>
    </row>
    <row r="907" spans="1:15" ht="15">
      <c r="A907">
        <f>Program!$B$5</f>
      </c>
      <c r="B907">
        <f>Program!$B$4</f>
      </c>
      <c r="C907" s="176">
        <v>901</v>
      </c>
      <c r="D907" s="178" t="s">
        <v>2500</v>
      </c>
      <c r="E907" s="178" t="s">
        <v>1480</v>
      </c>
      <c r="F907" s="176">
        <f t="shared" si="17"/>
        <v>0</v>
      </c>
      <c r="G907" s="176">
        <f t="shared" si="17"/>
        <v>0</v>
      </c>
      <c r="H907" s="179"/>
      <c r="I907" s="179"/>
      <c r="J907" s="179"/>
      <c r="K907" s="179"/>
      <c r="L907" s="179"/>
      <c r="M907" s="179"/>
      <c r="N907" s="180"/>
      <c r="O907" s="180"/>
    </row>
    <row r="908" spans="1:15" ht="15">
      <c r="A908">
        <f>Program!$B$5</f>
      </c>
      <c r="B908">
        <f>Program!$B$4</f>
      </c>
      <c r="C908" s="176">
        <v>902</v>
      </c>
      <c r="D908" s="178" t="s">
        <v>2501</v>
      </c>
      <c r="E908" s="178" t="s">
        <v>1481</v>
      </c>
      <c r="F908" s="176">
        <f t="shared" si="17"/>
        <v>0</v>
      </c>
      <c r="G908" s="176">
        <f t="shared" si="17"/>
        <v>0</v>
      </c>
      <c r="H908" s="179"/>
      <c r="I908" s="179"/>
      <c r="J908" s="179"/>
      <c r="K908" s="179"/>
      <c r="L908" s="179"/>
      <c r="M908" s="179"/>
      <c r="N908" s="180"/>
      <c r="O908" s="180"/>
    </row>
    <row r="909" spans="1:15" ht="15">
      <c r="A909">
        <f>Program!$B$5</f>
      </c>
      <c r="B909">
        <f>Program!$B$4</f>
      </c>
      <c r="C909" s="176">
        <v>903</v>
      </c>
      <c r="D909" s="178" t="s">
        <v>2502</v>
      </c>
      <c r="E909" s="178" t="s">
        <v>1482</v>
      </c>
      <c r="F909" s="176">
        <f t="shared" si="17"/>
        <v>0</v>
      </c>
      <c r="G909" s="176">
        <f t="shared" si="17"/>
        <v>0</v>
      </c>
      <c r="H909" s="179"/>
      <c r="I909" s="179"/>
      <c r="J909" s="179"/>
      <c r="K909" s="179"/>
      <c r="L909" s="179"/>
      <c r="M909" s="179"/>
      <c r="N909" s="180"/>
      <c r="O909" s="180"/>
    </row>
    <row r="910" spans="1:15" ht="15">
      <c r="A910">
        <f>Program!$B$5</f>
      </c>
      <c r="B910">
        <f>Program!$B$4</f>
      </c>
      <c r="C910" s="176">
        <v>904</v>
      </c>
      <c r="D910" s="178" t="s">
        <v>2503</v>
      </c>
      <c r="E910" s="178" t="s">
        <v>1483</v>
      </c>
      <c r="F910" s="176">
        <f t="shared" si="17"/>
        <v>0</v>
      </c>
      <c r="G910" s="176">
        <f t="shared" si="17"/>
        <v>0</v>
      </c>
      <c r="H910" s="179"/>
      <c r="I910" s="179"/>
      <c r="J910" s="179"/>
      <c r="K910" s="179"/>
      <c r="L910" s="179"/>
      <c r="M910" s="179"/>
      <c r="N910" s="180"/>
      <c r="O910" s="180"/>
    </row>
    <row r="911" spans="1:15" ht="15">
      <c r="A911">
        <f>Program!$B$5</f>
      </c>
      <c r="B911">
        <f>Program!$B$4</f>
      </c>
      <c r="C911" s="176">
        <v>905</v>
      </c>
      <c r="D911" s="178" t="s">
        <v>2504</v>
      </c>
      <c r="E911" s="178" t="s">
        <v>1484</v>
      </c>
      <c r="F911" s="176">
        <f t="shared" si="17"/>
        <v>0</v>
      </c>
      <c r="G911" s="176">
        <f t="shared" si="17"/>
        <v>0</v>
      </c>
      <c r="H911" s="179"/>
      <c r="I911" s="179"/>
      <c r="J911" s="179"/>
      <c r="K911" s="179"/>
      <c r="L911" s="179"/>
      <c r="M911" s="179"/>
      <c r="N911" s="180"/>
      <c r="O911" s="180"/>
    </row>
    <row r="912" spans="1:15" ht="15">
      <c r="A912">
        <f>Program!$B$5</f>
      </c>
      <c r="B912">
        <f>Program!$B$4</f>
      </c>
      <c r="C912" s="176">
        <v>906</v>
      </c>
      <c r="D912" s="178" t="s">
        <v>2505</v>
      </c>
      <c r="E912" s="178" t="s">
        <v>1485</v>
      </c>
      <c r="F912" s="176">
        <f t="shared" si="17"/>
        <v>0</v>
      </c>
      <c r="G912" s="176">
        <f t="shared" si="17"/>
        <v>0</v>
      </c>
      <c r="H912" s="179"/>
      <c r="I912" s="179"/>
      <c r="J912" s="179"/>
      <c r="K912" s="179"/>
      <c r="L912" s="179"/>
      <c r="M912" s="179"/>
      <c r="N912" s="180"/>
      <c r="O912" s="180"/>
    </row>
    <row r="913" spans="1:15" ht="15">
      <c r="A913">
        <f>Program!$B$5</f>
      </c>
      <c r="B913">
        <f>Program!$B$4</f>
      </c>
      <c r="C913" s="176">
        <v>907</v>
      </c>
      <c r="D913" s="178" t="s">
        <v>2506</v>
      </c>
      <c r="E913" s="178" t="s">
        <v>1486</v>
      </c>
      <c r="F913" s="176">
        <f t="shared" si="17"/>
        <v>0</v>
      </c>
      <c r="G913" s="176">
        <f t="shared" si="17"/>
        <v>0</v>
      </c>
      <c r="H913" s="179"/>
      <c r="I913" s="179"/>
      <c r="J913" s="179"/>
      <c r="K913" s="179"/>
      <c r="L913" s="179"/>
      <c r="M913" s="179"/>
      <c r="N913" s="180"/>
      <c r="O913" s="180"/>
    </row>
    <row r="914" spans="1:15" ht="15">
      <c r="A914">
        <f>Program!$B$5</f>
      </c>
      <c r="B914">
        <f>Program!$B$4</f>
      </c>
      <c r="C914" s="176">
        <v>908</v>
      </c>
      <c r="D914" s="178" t="s">
        <v>2507</v>
      </c>
      <c r="E914" s="178" t="s">
        <v>1487</v>
      </c>
      <c r="F914" s="176">
        <f t="shared" si="17"/>
        <v>0</v>
      </c>
      <c r="G914" s="176">
        <f t="shared" si="17"/>
        <v>0</v>
      </c>
      <c r="H914" s="179"/>
      <c r="I914" s="179"/>
      <c r="J914" s="179"/>
      <c r="K914" s="179"/>
      <c r="L914" s="179"/>
      <c r="M914" s="179"/>
      <c r="N914" s="180"/>
      <c r="O914" s="180"/>
    </row>
    <row r="915" spans="1:15" ht="15">
      <c r="A915">
        <f>Program!$B$5</f>
      </c>
      <c r="B915">
        <f>Program!$B$4</f>
      </c>
      <c r="C915" s="176">
        <v>909</v>
      </c>
      <c r="D915" s="178" t="s">
        <v>2508</v>
      </c>
      <c r="E915" s="178" t="s">
        <v>1488</v>
      </c>
      <c r="F915" s="176">
        <f t="shared" si="17"/>
        <v>0</v>
      </c>
      <c r="G915" s="176">
        <f t="shared" si="17"/>
        <v>0</v>
      </c>
      <c r="H915" s="179"/>
      <c r="I915" s="179"/>
      <c r="J915" s="179"/>
      <c r="K915" s="179"/>
      <c r="L915" s="179"/>
      <c r="M915" s="179"/>
      <c r="N915" s="180"/>
      <c r="O915" s="180"/>
    </row>
    <row r="916" spans="1:15" ht="15">
      <c r="A916">
        <f>Program!$B$5</f>
      </c>
      <c r="B916">
        <f>Program!$B$4</f>
      </c>
      <c r="C916" s="176">
        <v>910</v>
      </c>
      <c r="D916" s="178" t="s">
        <v>2509</v>
      </c>
      <c r="E916" s="178" t="s">
        <v>1489</v>
      </c>
      <c r="F916" s="176">
        <f t="shared" si="17"/>
        <v>0</v>
      </c>
      <c r="G916" s="176">
        <f t="shared" si="17"/>
        <v>0</v>
      </c>
      <c r="H916" s="179"/>
      <c r="I916" s="179"/>
      <c r="J916" s="179"/>
      <c r="K916" s="179"/>
      <c r="L916" s="179"/>
      <c r="M916" s="179"/>
      <c r="N916" s="180"/>
      <c r="O916" s="180"/>
    </row>
    <row r="917" spans="1:15" ht="15">
      <c r="A917">
        <f>Program!$B$5</f>
      </c>
      <c r="B917">
        <f>Program!$B$4</f>
      </c>
      <c r="C917" s="176">
        <v>911</v>
      </c>
      <c r="D917" s="178" t="s">
        <v>2510</v>
      </c>
      <c r="E917" s="178" t="s">
        <v>1490</v>
      </c>
      <c r="F917" s="176">
        <f t="shared" si="17"/>
        <v>0</v>
      </c>
      <c r="G917" s="176">
        <f t="shared" si="17"/>
        <v>0</v>
      </c>
      <c r="H917" s="179"/>
      <c r="I917" s="179"/>
      <c r="J917" s="179"/>
      <c r="K917" s="179"/>
      <c r="L917" s="179"/>
      <c r="M917" s="179"/>
      <c r="N917" s="180"/>
      <c r="O917" s="180"/>
    </row>
    <row r="918" spans="1:15" ht="15">
      <c r="A918">
        <f>Program!$B$5</f>
      </c>
      <c r="B918">
        <f>Program!$B$4</f>
      </c>
      <c r="C918" s="176">
        <v>912</v>
      </c>
      <c r="D918" s="178" t="s">
        <v>2511</v>
      </c>
      <c r="E918" s="178" t="s">
        <v>1491</v>
      </c>
      <c r="F918" s="176">
        <f t="shared" si="17"/>
        <v>0</v>
      </c>
      <c r="G918" s="176">
        <f t="shared" si="17"/>
        <v>0</v>
      </c>
      <c r="H918" s="179"/>
      <c r="I918" s="179"/>
      <c r="J918" s="179"/>
      <c r="K918" s="179"/>
      <c r="L918" s="179"/>
      <c r="M918" s="179"/>
      <c r="N918" s="180"/>
      <c r="O918" s="180"/>
    </row>
    <row r="919" spans="1:15" ht="15">
      <c r="A919">
        <f>Program!$B$5</f>
      </c>
      <c r="B919">
        <f>Program!$B$4</f>
      </c>
      <c r="C919" s="176">
        <v>913</v>
      </c>
      <c r="D919" s="178" t="s">
        <v>2512</v>
      </c>
      <c r="E919" s="178" t="s">
        <v>1492</v>
      </c>
      <c r="F919" s="176">
        <f t="shared" si="17"/>
        <v>0</v>
      </c>
      <c r="G919" s="176">
        <f t="shared" si="17"/>
        <v>0</v>
      </c>
      <c r="H919" s="179"/>
      <c r="I919" s="179"/>
      <c r="J919" s="179"/>
      <c r="K919" s="179"/>
      <c r="L919" s="179"/>
      <c r="M919" s="179"/>
      <c r="N919" s="180"/>
      <c r="O919" s="180"/>
    </row>
    <row r="920" spans="1:15" ht="15">
      <c r="A920">
        <f>Program!$B$5</f>
      </c>
      <c r="B920">
        <f>Program!$B$4</f>
      </c>
      <c r="C920" s="176">
        <v>914</v>
      </c>
      <c r="D920" s="178" t="s">
        <v>2513</v>
      </c>
      <c r="E920" s="178" t="s">
        <v>1493</v>
      </c>
      <c r="F920" s="176">
        <f t="shared" si="17"/>
        <v>0</v>
      </c>
      <c r="G920" s="176">
        <f t="shared" si="17"/>
        <v>0</v>
      </c>
      <c r="H920" s="179"/>
      <c r="I920" s="179"/>
      <c r="J920" s="179"/>
      <c r="K920" s="179"/>
      <c r="L920" s="179"/>
      <c r="M920" s="179"/>
      <c r="N920" s="180"/>
      <c r="O920" s="180"/>
    </row>
    <row r="921" spans="1:15" ht="15">
      <c r="A921">
        <f>Program!$B$5</f>
      </c>
      <c r="B921">
        <f>Program!$B$4</f>
      </c>
      <c r="C921" s="176">
        <v>915</v>
      </c>
      <c r="D921" s="178" t="s">
        <v>2514</v>
      </c>
      <c r="E921" s="178" t="s">
        <v>1494</v>
      </c>
      <c r="F921" s="176">
        <f t="shared" si="17"/>
        <v>0</v>
      </c>
      <c r="G921" s="176">
        <f t="shared" si="17"/>
        <v>0</v>
      </c>
      <c r="H921" s="179"/>
      <c r="I921" s="179"/>
      <c r="J921" s="179"/>
      <c r="K921" s="179"/>
      <c r="L921" s="179"/>
      <c r="M921" s="179"/>
      <c r="N921" s="180"/>
      <c r="O921" s="180"/>
    </row>
    <row r="922" spans="1:15" ht="15">
      <c r="A922">
        <f>Program!$B$5</f>
      </c>
      <c r="B922">
        <f>Program!$B$4</f>
      </c>
      <c r="C922" s="176">
        <v>916</v>
      </c>
      <c r="D922" s="178" t="s">
        <v>2515</v>
      </c>
      <c r="E922" s="178" t="s">
        <v>1495</v>
      </c>
      <c r="F922" s="176">
        <f t="shared" si="17"/>
        <v>0</v>
      </c>
      <c r="G922" s="176">
        <f t="shared" si="17"/>
        <v>0</v>
      </c>
      <c r="H922" s="179"/>
      <c r="I922" s="179"/>
      <c r="J922" s="179"/>
      <c r="K922" s="179"/>
      <c r="L922" s="179"/>
      <c r="M922" s="179"/>
      <c r="N922" s="180"/>
      <c r="O922" s="180"/>
    </row>
    <row r="923" spans="1:15" ht="15">
      <c r="A923">
        <f>Program!$B$5</f>
      </c>
      <c r="B923">
        <f>Program!$B$4</f>
      </c>
      <c r="C923" s="176">
        <v>917</v>
      </c>
      <c r="D923" s="178" t="s">
        <v>2516</v>
      </c>
      <c r="E923" s="178" t="s">
        <v>1496</v>
      </c>
      <c r="F923" s="176">
        <f t="shared" si="17"/>
        <v>0</v>
      </c>
      <c r="G923" s="176">
        <f t="shared" si="17"/>
        <v>0</v>
      </c>
      <c r="H923" s="179"/>
      <c r="I923" s="179"/>
      <c r="J923" s="179"/>
      <c r="K923" s="179"/>
      <c r="L923" s="179"/>
      <c r="M923" s="179"/>
      <c r="N923" s="180"/>
      <c r="O923" s="180"/>
    </row>
    <row r="924" spans="1:15" ht="15">
      <c r="A924">
        <f>Program!$B$5</f>
      </c>
      <c r="B924">
        <f>Program!$B$4</f>
      </c>
      <c r="C924" s="176">
        <v>918</v>
      </c>
      <c r="D924" s="178" t="s">
        <v>2517</v>
      </c>
      <c r="E924" s="178" t="s">
        <v>1497</v>
      </c>
      <c r="F924" s="176">
        <f t="shared" si="17"/>
        <v>0</v>
      </c>
      <c r="G924" s="176">
        <f t="shared" si="17"/>
        <v>0</v>
      </c>
      <c r="H924" s="179"/>
      <c r="I924" s="179"/>
      <c r="J924" s="179"/>
      <c r="K924" s="179"/>
      <c r="L924" s="179"/>
      <c r="M924" s="179"/>
      <c r="N924" s="180"/>
      <c r="O924" s="180"/>
    </row>
    <row r="925" spans="1:15" ht="15">
      <c r="A925">
        <f>Program!$B$5</f>
      </c>
      <c r="B925">
        <f>Program!$B$4</f>
      </c>
      <c r="C925" s="176">
        <v>919</v>
      </c>
      <c r="D925" s="178" t="s">
        <v>2518</v>
      </c>
      <c r="E925" s="178" t="s">
        <v>1498</v>
      </c>
      <c r="F925" s="176">
        <f t="shared" si="17"/>
        <v>0</v>
      </c>
      <c r="G925" s="176">
        <f t="shared" si="17"/>
        <v>0</v>
      </c>
      <c r="H925" s="179"/>
      <c r="I925" s="179"/>
      <c r="J925" s="179"/>
      <c r="K925" s="179"/>
      <c r="L925" s="179"/>
      <c r="M925" s="179"/>
      <c r="N925" s="180"/>
      <c r="O925" s="180"/>
    </row>
    <row r="926" spans="1:15" ht="15">
      <c r="A926">
        <f>Program!$B$5</f>
      </c>
      <c r="B926">
        <f>Program!$B$4</f>
      </c>
      <c r="C926" s="176">
        <v>920</v>
      </c>
      <c r="D926" s="178" t="s">
        <v>2519</v>
      </c>
      <c r="E926" s="178" t="s">
        <v>1499</v>
      </c>
      <c r="F926" s="176">
        <f t="shared" si="17"/>
        <v>0</v>
      </c>
      <c r="G926" s="176">
        <f t="shared" si="17"/>
        <v>0</v>
      </c>
      <c r="H926" s="179"/>
      <c r="I926" s="179"/>
      <c r="J926" s="179"/>
      <c r="K926" s="179"/>
      <c r="L926" s="179"/>
      <c r="M926" s="179"/>
      <c r="N926" s="180"/>
      <c r="O926" s="180"/>
    </row>
    <row r="927" spans="1:15" ht="15">
      <c r="A927">
        <f>Program!$B$5</f>
      </c>
      <c r="B927">
        <f>Program!$B$4</f>
      </c>
      <c r="C927" s="176">
        <v>921</v>
      </c>
      <c r="D927" s="178" t="s">
        <v>2520</v>
      </c>
      <c r="E927" s="178" t="s">
        <v>1500</v>
      </c>
      <c r="F927" s="176">
        <f t="shared" si="17"/>
        <v>0</v>
      </c>
      <c r="G927" s="176">
        <f t="shared" si="17"/>
        <v>0</v>
      </c>
      <c r="H927" s="179"/>
      <c r="I927" s="179"/>
      <c r="J927" s="179"/>
      <c r="K927" s="179"/>
      <c r="L927" s="179"/>
      <c r="M927" s="179"/>
      <c r="N927" s="180"/>
      <c r="O927" s="180"/>
    </row>
    <row r="928" spans="1:15" ht="15">
      <c r="A928">
        <f>Program!$B$5</f>
      </c>
      <c r="B928">
        <f>Program!$B$4</f>
      </c>
      <c r="C928" s="176">
        <v>922</v>
      </c>
      <c r="D928" s="178" t="s">
        <v>2521</v>
      </c>
      <c r="E928" s="178" t="s">
        <v>1501</v>
      </c>
      <c r="F928" s="176">
        <f t="shared" si="17"/>
        <v>0</v>
      </c>
      <c r="G928" s="176">
        <f t="shared" si="17"/>
        <v>0</v>
      </c>
      <c r="H928" s="179"/>
      <c r="I928" s="179"/>
      <c r="J928" s="179"/>
      <c r="K928" s="179"/>
      <c r="L928" s="179"/>
      <c r="M928" s="179"/>
      <c r="N928" s="180"/>
      <c r="O928" s="180"/>
    </row>
    <row r="929" spans="1:15" ht="15">
      <c r="A929">
        <f>Program!$B$5</f>
      </c>
      <c r="B929">
        <f>Program!$B$4</f>
      </c>
      <c r="C929" s="176">
        <v>923</v>
      </c>
      <c r="D929" s="178" t="s">
        <v>2522</v>
      </c>
      <c r="E929" s="178" t="s">
        <v>1502</v>
      </c>
      <c r="F929" s="176">
        <f t="shared" si="17"/>
        <v>0</v>
      </c>
      <c r="G929" s="176">
        <f t="shared" si="17"/>
        <v>0</v>
      </c>
      <c r="H929" s="179"/>
      <c r="I929" s="179"/>
      <c r="J929" s="179"/>
      <c r="K929" s="179"/>
      <c r="L929" s="179"/>
      <c r="M929" s="179"/>
      <c r="N929" s="180"/>
      <c r="O929" s="180"/>
    </row>
    <row r="930" spans="1:15" ht="15">
      <c r="A930">
        <f>Program!$B$5</f>
      </c>
      <c r="B930">
        <f>Program!$B$4</f>
      </c>
      <c r="C930" s="176">
        <v>924</v>
      </c>
      <c r="D930" s="178" t="s">
        <v>2523</v>
      </c>
      <c r="E930" s="178" t="s">
        <v>1503</v>
      </c>
      <c r="F930" s="176">
        <f t="shared" si="17"/>
        <v>0</v>
      </c>
      <c r="G930" s="176">
        <f t="shared" si="17"/>
        <v>0</v>
      </c>
      <c r="H930" s="179"/>
      <c r="I930" s="179"/>
      <c r="J930" s="179"/>
      <c r="K930" s="179"/>
      <c r="L930" s="179"/>
      <c r="M930" s="179"/>
      <c r="N930" s="180"/>
      <c r="O930" s="180"/>
    </row>
    <row r="931" spans="1:15" ht="15">
      <c r="A931">
        <f>Program!$B$5</f>
      </c>
      <c r="B931">
        <f>Program!$B$4</f>
      </c>
      <c r="C931" s="176">
        <v>925</v>
      </c>
      <c r="D931" s="178" t="s">
        <v>2524</v>
      </c>
      <c r="E931" s="178" t="s">
        <v>1504</v>
      </c>
      <c r="F931" s="176">
        <f t="shared" si="17"/>
        <v>0</v>
      </c>
      <c r="G931" s="176">
        <f t="shared" si="17"/>
        <v>0</v>
      </c>
      <c r="H931" s="179"/>
      <c r="I931" s="179"/>
      <c r="J931" s="179"/>
      <c r="K931" s="179"/>
      <c r="L931" s="179"/>
      <c r="M931" s="179"/>
      <c r="N931" s="180"/>
      <c r="O931" s="180"/>
    </row>
    <row r="932" spans="1:15" ht="15">
      <c r="A932">
        <f>Program!$B$5</f>
      </c>
      <c r="B932">
        <f>Program!$B$4</f>
      </c>
      <c r="C932" s="176">
        <v>926</v>
      </c>
      <c r="D932" s="178" t="s">
        <v>2525</v>
      </c>
      <c r="E932" s="178" t="s">
        <v>1505</v>
      </c>
      <c r="F932" s="176">
        <f t="shared" si="17"/>
        <v>0</v>
      </c>
      <c r="G932" s="176">
        <f t="shared" si="17"/>
        <v>0</v>
      </c>
      <c r="H932" s="179"/>
      <c r="I932" s="179"/>
      <c r="J932" s="179"/>
      <c r="K932" s="179"/>
      <c r="L932" s="179"/>
      <c r="M932" s="179"/>
      <c r="N932" s="180"/>
      <c r="O932" s="180"/>
    </row>
    <row r="933" spans="1:15" ht="15">
      <c r="A933">
        <f>Program!$B$5</f>
      </c>
      <c r="B933">
        <f>Program!$B$4</f>
      </c>
      <c r="C933" s="176">
        <v>927</v>
      </c>
      <c r="D933" s="178" t="s">
        <v>2526</v>
      </c>
      <c r="E933" s="178" t="s">
        <v>1506</v>
      </c>
      <c r="F933" s="176">
        <f t="shared" si="17"/>
        <v>0</v>
      </c>
      <c r="G933" s="176">
        <f t="shared" si="17"/>
        <v>0</v>
      </c>
      <c r="H933" s="179"/>
      <c r="I933" s="179"/>
      <c r="J933" s="179"/>
      <c r="K933" s="179"/>
      <c r="L933" s="179"/>
      <c r="M933" s="179"/>
      <c r="N933" s="180"/>
      <c r="O933" s="180"/>
    </row>
    <row r="934" spans="1:15" ht="15">
      <c r="A934">
        <f>Program!$B$5</f>
      </c>
      <c r="B934">
        <f>Program!$B$4</f>
      </c>
      <c r="C934" s="176">
        <v>928</v>
      </c>
      <c r="D934" s="178" t="s">
        <v>2527</v>
      </c>
      <c r="E934" s="178" t="s">
        <v>1507</v>
      </c>
      <c r="F934" s="176">
        <f t="shared" si="17"/>
        <v>0</v>
      </c>
      <c r="G934" s="176">
        <f t="shared" si="17"/>
        <v>0</v>
      </c>
      <c r="H934" s="179"/>
      <c r="I934" s="179"/>
      <c r="J934" s="179"/>
      <c r="K934" s="179"/>
      <c r="L934" s="179"/>
      <c r="M934" s="179"/>
      <c r="N934" s="180"/>
      <c r="O934" s="180"/>
    </row>
    <row r="935" spans="1:15" ht="15">
      <c r="A935">
        <f>Program!$B$5</f>
      </c>
      <c r="B935">
        <f>Program!$B$4</f>
      </c>
      <c r="C935" s="176">
        <v>929</v>
      </c>
      <c r="D935" s="178" t="s">
        <v>2528</v>
      </c>
      <c r="E935" s="178" t="s">
        <v>1508</v>
      </c>
      <c r="F935" s="176">
        <f t="shared" si="17"/>
        <v>0</v>
      </c>
      <c r="G935" s="176">
        <f t="shared" si="17"/>
        <v>0</v>
      </c>
      <c r="H935" s="179"/>
      <c r="I935" s="179"/>
      <c r="J935" s="179"/>
      <c r="K935" s="179"/>
      <c r="L935" s="179"/>
      <c r="M935" s="179"/>
      <c r="N935" s="180"/>
      <c r="O935" s="180"/>
    </row>
    <row r="936" spans="1:15" ht="15">
      <c r="A936">
        <f>Program!$B$5</f>
      </c>
      <c r="B936">
        <f>Program!$B$4</f>
      </c>
      <c r="C936" s="176">
        <v>930</v>
      </c>
      <c r="D936" s="178" t="s">
        <v>2529</v>
      </c>
      <c r="E936" s="178" t="s">
        <v>1509</v>
      </c>
      <c r="F936" s="176">
        <f t="shared" si="17"/>
        <v>0</v>
      </c>
      <c r="G936" s="176">
        <f t="shared" si="17"/>
        <v>0</v>
      </c>
      <c r="H936" s="179"/>
      <c r="I936" s="179"/>
      <c r="J936" s="179"/>
      <c r="K936" s="179"/>
      <c r="L936" s="179"/>
      <c r="M936" s="179"/>
      <c r="N936" s="180"/>
      <c r="O936" s="180"/>
    </row>
    <row r="937" spans="1:15" ht="15">
      <c r="A937">
        <f>Program!$B$5</f>
      </c>
      <c r="B937">
        <f>Program!$B$4</f>
      </c>
      <c r="C937" s="176">
        <v>931</v>
      </c>
      <c r="D937" s="178" t="s">
        <v>2530</v>
      </c>
      <c r="E937" s="178" t="s">
        <v>1510</v>
      </c>
      <c r="F937" s="176">
        <f t="shared" si="17"/>
        <v>0</v>
      </c>
      <c r="G937" s="176">
        <f t="shared" si="17"/>
        <v>0</v>
      </c>
      <c r="H937" s="179"/>
      <c r="I937" s="179"/>
      <c r="J937" s="179"/>
      <c r="K937" s="179"/>
      <c r="L937" s="179"/>
      <c r="M937" s="179"/>
      <c r="N937" s="180"/>
      <c r="O937" s="180"/>
    </row>
    <row r="938" spans="1:15" ht="15">
      <c r="A938">
        <f>Program!$B$5</f>
      </c>
      <c r="B938">
        <f>Program!$B$4</f>
      </c>
      <c r="C938" s="176">
        <v>932</v>
      </c>
      <c r="D938" s="178" t="s">
        <v>2531</v>
      </c>
      <c r="E938" s="178" t="s">
        <v>1511</v>
      </c>
      <c r="F938" s="176">
        <f t="shared" si="17"/>
        <v>0</v>
      </c>
      <c r="G938" s="176">
        <f t="shared" si="17"/>
        <v>0</v>
      </c>
      <c r="H938" s="179"/>
      <c r="I938" s="179"/>
      <c r="J938" s="179"/>
      <c r="K938" s="179"/>
      <c r="L938" s="179"/>
      <c r="M938" s="179"/>
      <c r="N938" s="180"/>
      <c r="O938" s="180"/>
    </row>
    <row r="939" spans="1:15" ht="15">
      <c r="A939">
        <f>Program!$B$5</f>
      </c>
      <c r="B939">
        <f>Program!$B$4</f>
      </c>
      <c r="C939" s="176">
        <v>933</v>
      </c>
      <c r="D939" s="178" t="s">
        <v>2532</v>
      </c>
      <c r="E939" s="178" t="s">
        <v>1512</v>
      </c>
      <c r="F939" s="176">
        <f t="shared" si="17"/>
        <v>0</v>
      </c>
      <c r="G939" s="176">
        <f t="shared" si="17"/>
        <v>0</v>
      </c>
      <c r="H939" s="179"/>
      <c r="I939" s="179"/>
      <c r="J939" s="179"/>
      <c r="K939" s="179"/>
      <c r="L939" s="179"/>
      <c r="M939" s="179"/>
      <c r="N939" s="180"/>
      <c r="O939" s="180"/>
    </row>
    <row r="940" spans="1:15" ht="15">
      <c r="A940">
        <f>Program!$B$5</f>
      </c>
      <c r="B940">
        <f>Program!$B$4</f>
      </c>
      <c r="C940" s="176">
        <v>934</v>
      </c>
      <c r="D940" s="178" t="s">
        <v>2533</v>
      </c>
      <c r="E940" s="178" t="s">
        <v>1513</v>
      </c>
      <c r="F940" s="176">
        <f t="shared" si="17"/>
        <v>0</v>
      </c>
      <c r="G940" s="176">
        <f t="shared" si="17"/>
        <v>0</v>
      </c>
      <c r="H940" s="179"/>
      <c r="I940" s="179"/>
      <c r="J940" s="179"/>
      <c r="K940" s="179"/>
      <c r="L940" s="179"/>
      <c r="M940" s="179"/>
      <c r="N940" s="180"/>
      <c r="O940" s="180"/>
    </row>
    <row r="941" spans="1:15" ht="15">
      <c r="A941">
        <f>Program!$B$5</f>
      </c>
      <c r="B941">
        <f>Program!$B$4</f>
      </c>
      <c r="C941" s="176">
        <v>935</v>
      </c>
      <c r="D941" s="178" t="s">
        <v>2534</v>
      </c>
      <c r="E941" s="178" t="s">
        <v>1514</v>
      </c>
      <c r="F941" s="176">
        <f t="shared" si="17"/>
        <v>0</v>
      </c>
      <c r="G941" s="176">
        <f t="shared" si="17"/>
        <v>0</v>
      </c>
      <c r="H941" s="179"/>
      <c r="I941" s="179"/>
      <c r="J941" s="179"/>
      <c r="K941" s="179"/>
      <c r="L941" s="179"/>
      <c r="M941" s="179"/>
      <c r="N941" s="180"/>
      <c r="O941" s="180"/>
    </row>
    <row r="942" spans="1:15" ht="15">
      <c r="A942">
        <f>Program!$B$5</f>
      </c>
      <c r="B942">
        <f>Program!$B$4</f>
      </c>
      <c r="C942" s="176">
        <v>936</v>
      </c>
      <c r="D942" s="178" t="s">
        <v>2535</v>
      </c>
      <c r="E942" s="178" t="s">
        <v>1515</v>
      </c>
      <c r="F942" s="176">
        <f t="shared" si="17"/>
        <v>0</v>
      </c>
      <c r="G942" s="176">
        <f t="shared" si="17"/>
        <v>0</v>
      </c>
      <c r="H942" s="179"/>
      <c r="I942" s="179"/>
      <c r="J942" s="179"/>
      <c r="K942" s="179"/>
      <c r="L942" s="179"/>
      <c r="M942" s="179"/>
      <c r="N942" s="180"/>
      <c r="O942" s="180"/>
    </row>
    <row r="943" spans="1:15" ht="15">
      <c r="A943">
        <f>Program!$B$5</f>
      </c>
      <c r="B943">
        <f>Program!$B$4</f>
      </c>
      <c r="C943" s="176">
        <v>937</v>
      </c>
      <c r="D943" s="178" t="s">
        <v>2536</v>
      </c>
      <c r="E943" s="178" t="s">
        <v>1516</v>
      </c>
      <c r="F943" s="176">
        <f t="shared" si="17"/>
        <v>0</v>
      </c>
      <c r="G943" s="176">
        <f t="shared" si="17"/>
        <v>0</v>
      </c>
      <c r="H943" s="179"/>
      <c r="I943" s="179"/>
      <c r="J943" s="179"/>
      <c r="K943" s="179"/>
      <c r="L943" s="179"/>
      <c r="M943" s="179"/>
      <c r="N943" s="180"/>
      <c r="O943" s="180"/>
    </row>
    <row r="944" spans="1:15" ht="15">
      <c r="A944">
        <f>Program!$B$5</f>
      </c>
      <c r="B944">
        <f>Program!$B$4</f>
      </c>
      <c r="C944" s="176">
        <v>938</v>
      </c>
      <c r="D944" s="178" t="s">
        <v>2537</v>
      </c>
      <c r="E944" s="178" t="s">
        <v>1517</v>
      </c>
      <c r="F944" s="176">
        <f t="shared" si="17"/>
        <v>0</v>
      </c>
      <c r="G944" s="176">
        <f t="shared" si="17"/>
        <v>0</v>
      </c>
      <c r="H944" s="179"/>
      <c r="I944" s="179"/>
      <c r="J944" s="179"/>
      <c r="K944" s="179"/>
      <c r="L944" s="179"/>
      <c r="M944" s="179"/>
      <c r="N944" s="180"/>
      <c r="O944" s="180"/>
    </row>
    <row r="945" spans="1:15" ht="15">
      <c r="A945">
        <f>Program!$B$5</f>
      </c>
      <c r="B945">
        <f>Program!$B$4</f>
      </c>
      <c r="C945" s="176">
        <v>939</v>
      </c>
      <c r="D945" s="178" t="s">
        <v>2538</v>
      </c>
      <c r="E945" s="178" t="s">
        <v>1518</v>
      </c>
      <c r="F945" s="176">
        <f t="shared" si="17"/>
        <v>0</v>
      </c>
      <c r="G945" s="176">
        <f t="shared" si="17"/>
        <v>0</v>
      </c>
      <c r="H945" s="179"/>
      <c r="I945" s="179"/>
      <c r="J945" s="179"/>
      <c r="K945" s="179"/>
      <c r="L945" s="179"/>
      <c r="M945" s="179"/>
      <c r="N945" s="180"/>
      <c r="O945" s="180"/>
    </row>
    <row r="946" spans="1:15" ht="15">
      <c r="A946">
        <f>Program!$B$5</f>
      </c>
      <c r="B946">
        <f>Program!$B$4</f>
      </c>
      <c r="C946" s="176">
        <v>940</v>
      </c>
      <c r="D946" s="178" t="s">
        <v>2539</v>
      </c>
      <c r="E946" s="178" t="s">
        <v>1519</v>
      </c>
      <c r="F946" s="176">
        <f t="shared" si="17"/>
        <v>0</v>
      </c>
      <c r="G946" s="176">
        <f t="shared" si="17"/>
        <v>0</v>
      </c>
      <c r="H946" s="179"/>
      <c r="I946" s="179"/>
      <c r="J946" s="179"/>
      <c r="K946" s="179"/>
      <c r="L946" s="179"/>
      <c r="M946" s="179"/>
      <c r="N946" s="180"/>
      <c r="O946" s="180"/>
    </row>
    <row r="947" spans="1:15" ht="15">
      <c r="A947">
        <f>Program!$B$5</f>
      </c>
      <c r="B947">
        <f>Program!$B$4</f>
      </c>
      <c r="C947" s="176">
        <v>941</v>
      </c>
      <c r="D947" s="178" t="s">
        <v>2540</v>
      </c>
      <c r="E947" s="178" t="s">
        <v>1520</v>
      </c>
      <c r="F947" s="176">
        <f t="shared" si="17"/>
        <v>0</v>
      </c>
      <c r="G947" s="176">
        <f t="shared" si="17"/>
        <v>0</v>
      </c>
      <c r="H947" s="179"/>
      <c r="I947" s="179"/>
      <c r="J947" s="179"/>
      <c r="K947" s="179"/>
      <c r="L947" s="179"/>
      <c r="M947" s="179"/>
      <c r="N947" s="180"/>
      <c r="O947" s="180"/>
    </row>
    <row r="948" spans="1:15" ht="15">
      <c r="A948">
        <f>Program!$B$5</f>
      </c>
      <c r="B948">
        <f>Program!$B$4</f>
      </c>
      <c r="C948" s="176">
        <v>942</v>
      </c>
      <c r="D948" s="178" t="s">
        <v>2541</v>
      </c>
      <c r="E948" s="178" t="s">
        <v>1521</v>
      </c>
      <c r="F948" s="176">
        <f t="shared" si="17"/>
        <v>0</v>
      </c>
      <c r="G948" s="176">
        <f t="shared" si="17"/>
        <v>0</v>
      </c>
      <c r="H948" s="179"/>
      <c r="I948" s="179"/>
      <c r="J948" s="179"/>
      <c r="K948" s="179"/>
      <c r="L948" s="179"/>
      <c r="M948" s="179"/>
      <c r="N948" s="180"/>
      <c r="O948" s="180"/>
    </row>
    <row r="949" spans="1:15" ht="15">
      <c r="A949">
        <f>Program!$B$5</f>
      </c>
      <c r="B949">
        <f>Program!$B$4</f>
      </c>
      <c r="C949" s="176">
        <v>943</v>
      </c>
      <c r="D949" s="178" t="s">
        <v>2542</v>
      </c>
      <c r="E949" s="178" t="s">
        <v>1522</v>
      </c>
      <c r="F949" s="176">
        <f t="shared" si="17"/>
        <v>0</v>
      </c>
      <c r="G949" s="176">
        <f t="shared" si="17"/>
        <v>0</v>
      </c>
      <c r="H949" s="179"/>
      <c r="I949" s="179"/>
      <c r="J949" s="179"/>
      <c r="K949" s="179"/>
      <c r="L949" s="179"/>
      <c r="M949" s="179"/>
      <c r="N949" s="180"/>
      <c r="O949" s="180"/>
    </row>
    <row r="950" spans="1:15" ht="15">
      <c r="A950">
        <f>Program!$B$5</f>
      </c>
      <c r="B950">
        <f>Program!$B$4</f>
      </c>
      <c r="C950" s="176">
        <v>944</v>
      </c>
      <c r="D950" s="178" t="s">
        <v>2543</v>
      </c>
      <c r="E950" s="178" t="s">
        <v>1523</v>
      </c>
      <c r="F950" s="176">
        <f t="shared" si="17"/>
        <v>0</v>
      </c>
      <c r="G950" s="176">
        <f t="shared" si="17"/>
        <v>0</v>
      </c>
      <c r="H950" s="179"/>
      <c r="I950" s="179"/>
      <c r="J950" s="179"/>
      <c r="K950" s="179"/>
      <c r="L950" s="179"/>
      <c r="M950" s="179"/>
      <c r="N950" s="180"/>
      <c r="O950" s="180"/>
    </row>
    <row r="951" spans="1:15" ht="15">
      <c r="A951">
        <f>Program!$B$5</f>
      </c>
      <c r="B951">
        <f>Program!$B$4</f>
      </c>
      <c r="C951" s="176">
        <v>945</v>
      </c>
      <c r="D951" s="178" t="s">
        <v>2544</v>
      </c>
      <c r="E951" s="178" t="s">
        <v>1524</v>
      </c>
      <c r="F951" s="176">
        <f t="shared" si="17"/>
        <v>0</v>
      </c>
      <c r="G951" s="176">
        <f t="shared" si="17"/>
        <v>0</v>
      </c>
      <c r="H951" s="179"/>
      <c r="I951" s="179"/>
      <c r="J951" s="179"/>
      <c r="K951" s="179"/>
      <c r="L951" s="179"/>
      <c r="M951" s="179"/>
      <c r="N951" s="180"/>
      <c r="O951" s="180"/>
    </row>
    <row r="952" spans="1:15" ht="15">
      <c r="A952">
        <f>Program!$B$5</f>
      </c>
      <c r="B952">
        <f>Program!$B$4</f>
      </c>
      <c r="C952" s="176">
        <v>946</v>
      </c>
      <c r="D952" s="178" t="s">
        <v>2545</v>
      </c>
      <c r="E952" s="178" t="s">
        <v>1525</v>
      </c>
      <c r="F952" s="176">
        <f t="shared" si="17"/>
        <v>0</v>
      </c>
      <c r="G952" s="176">
        <f t="shared" si="17"/>
        <v>0</v>
      </c>
      <c r="H952" s="179"/>
      <c r="I952" s="179"/>
      <c r="J952" s="179"/>
      <c r="K952" s="179"/>
      <c r="L952" s="179"/>
      <c r="M952" s="179"/>
      <c r="N952" s="180"/>
      <c r="O952" s="180"/>
    </row>
    <row r="953" spans="1:15" ht="15">
      <c r="A953">
        <f>Program!$B$5</f>
      </c>
      <c r="B953">
        <f>Program!$B$4</f>
      </c>
      <c r="C953" s="176">
        <v>947</v>
      </c>
      <c r="D953" s="178" t="s">
        <v>2546</v>
      </c>
      <c r="E953" s="178" t="s">
        <v>1526</v>
      </c>
      <c r="F953" s="176">
        <f t="shared" si="17"/>
        <v>0</v>
      </c>
      <c r="G953" s="176">
        <f t="shared" si="17"/>
        <v>0</v>
      </c>
      <c r="H953" s="179"/>
      <c r="I953" s="179"/>
      <c r="J953" s="179"/>
      <c r="K953" s="179"/>
      <c r="L953" s="179"/>
      <c r="M953" s="179"/>
      <c r="N953" s="180"/>
      <c r="O953" s="180"/>
    </row>
    <row r="954" spans="1:15" ht="15">
      <c r="A954">
        <f>Program!$B$5</f>
      </c>
      <c r="B954">
        <f>Program!$B$4</f>
      </c>
      <c r="C954" s="176">
        <v>948</v>
      </c>
      <c r="D954" s="178" t="s">
        <v>2547</v>
      </c>
      <c r="E954" s="178" t="s">
        <v>1527</v>
      </c>
      <c r="F954" s="176">
        <f t="shared" si="17"/>
        <v>0</v>
      </c>
      <c r="G954" s="176">
        <f t="shared" si="17"/>
        <v>0</v>
      </c>
      <c r="H954" s="179"/>
      <c r="I954" s="179"/>
      <c r="J954" s="179"/>
      <c r="K954" s="179"/>
      <c r="L954" s="179"/>
      <c r="M954" s="179"/>
      <c r="N954" s="180"/>
      <c r="O954" s="180"/>
    </row>
    <row r="955" spans="1:15" ht="15">
      <c r="A955">
        <f>Program!$B$5</f>
      </c>
      <c r="B955">
        <f>Program!$B$4</f>
      </c>
      <c r="C955" s="176">
        <v>949</v>
      </c>
      <c r="D955" s="178" t="s">
        <v>2547</v>
      </c>
      <c r="E955" s="178" t="s">
        <v>1528</v>
      </c>
      <c r="F955" s="176">
        <f t="shared" si="17"/>
        <v>0</v>
      </c>
      <c r="G955" s="176">
        <f t="shared" si="17"/>
        <v>0</v>
      </c>
      <c r="H955" s="179"/>
      <c r="I955" s="179"/>
      <c r="J955" s="179"/>
      <c r="K955" s="179"/>
      <c r="L955" s="179"/>
      <c r="M955" s="179"/>
      <c r="N955" s="180"/>
      <c r="O955" s="180"/>
    </row>
    <row r="956" spans="1:15" ht="15">
      <c r="A956">
        <f>Program!$B$5</f>
      </c>
      <c r="B956">
        <f>Program!$B$4</f>
      </c>
      <c r="C956" s="176">
        <v>950</v>
      </c>
      <c r="D956" s="178" t="s">
        <v>2548</v>
      </c>
      <c r="E956" s="178" t="s">
        <v>1529</v>
      </c>
      <c r="F956" s="176">
        <f t="shared" si="17"/>
        <v>0</v>
      </c>
      <c r="G956" s="176">
        <f t="shared" si="17"/>
        <v>0</v>
      </c>
      <c r="H956" s="179"/>
      <c r="I956" s="179"/>
      <c r="J956" s="179"/>
      <c r="K956" s="179"/>
      <c r="L956" s="179"/>
      <c r="M956" s="179"/>
      <c r="N956" s="180"/>
      <c r="O956" s="180"/>
    </row>
    <row r="957" spans="1:15" ht="15">
      <c r="A957">
        <f>Program!$B$5</f>
      </c>
      <c r="B957">
        <f>Program!$B$4</f>
      </c>
      <c r="C957" s="176">
        <v>951</v>
      </c>
      <c r="D957" s="178" t="s">
        <v>2549</v>
      </c>
      <c r="E957" s="178" t="s">
        <v>1530</v>
      </c>
      <c r="F957" s="176">
        <f t="shared" si="17"/>
        <v>0</v>
      </c>
      <c r="G957" s="176">
        <f t="shared" si="17"/>
        <v>0</v>
      </c>
      <c r="H957" s="179"/>
      <c r="I957" s="179"/>
      <c r="J957" s="179"/>
      <c r="K957" s="179"/>
      <c r="L957" s="179"/>
      <c r="M957" s="179"/>
      <c r="N957" s="180"/>
      <c r="O957" s="180"/>
    </row>
    <row r="958" spans="1:15" ht="15">
      <c r="A958">
        <f>Program!$B$5</f>
      </c>
      <c r="B958">
        <f>Program!$B$4</f>
      </c>
      <c r="C958" s="176">
        <v>952</v>
      </c>
      <c r="D958" s="178" t="s">
        <v>2550</v>
      </c>
      <c r="E958" s="178" t="s">
        <v>1531</v>
      </c>
      <c r="F958" s="176">
        <f t="shared" si="17"/>
        <v>0</v>
      </c>
      <c r="G958" s="176">
        <f t="shared" si="17"/>
        <v>0</v>
      </c>
      <c r="H958" s="179"/>
      <c r="I958" s="179"/>
      <c r="J958" s="179"/>
      <c r="K958" s="179"/>
      <c r="L958" s="179"/>
      <c r="M958" s="179"/>
      <c r="N958" s="180"/>
      <c r="O958" s="180"/>
    </row>
    <row r="959" spans="1:15" ht="15">
      <c r="A959">
        <f>Program!$B$5</f>
      </c>
      <c r="B959">
        <f>Program!$B$4</f>
      </c>
      <c r="C959" s="176">
        <v>953</v>
      </c>
      <c r="D959" s="178" t="s">
        <v>2551</v>
      </c>
      <c r="E959" s="178" t="s">
        <v>1532</v>
      </c>
      <c r="F959" s="176">
        <f t="shared" si="17"/>
        <v>0</v>
      </c>
      <c r="G959" s="176">
        <f t="shared" si="17"/>
        <v>0</v>
      </c>
      <c r="H959" s="179"/>
      <c r="I959" s="179"/>
      <c r="J959" s="179"/>
      <c r="K959" s="179"/>
      <c r="L959" s="179"/>
      <c r="M959" s="179"/>
      <c r="N959" s="180"/>
      <c r="O959" s="180"/>
    </row>
    <row r="960" spans="1:15" ht="15">
      <c r="A960">
        <f>Program!$B$5</f>
      </c>
      <c r="B960">
        <f>Program!$B$4</f>
      </c>
      <c r="C960" s="176">
        <v>954</v>
      </c>
      <c r="D960" s="178" t="s">
        <v>2552</v>
      </c>
      <c r="E960" s="178" t="s">
        <v>1533</v>
      </c>
      <c r="F960" s="176">
        <f t="shared" si="17"/>
        <v>0</v>
      </c>
      <c r="G960" s="176">
        <f t="shared" si="17"/>
        <v>0</v>
      </c>
      <c r="H960" s="179"/>
      <c r="I960" s="179"/>
      <c r="J960" s="179"/>
      <c r="K960" s="179"/>
      <c r="L960" s="179"/>
      <c r="M960" s="179"/>
      <c r="N960" s="180"/>
      <c r="O960" s="180"/>
    </row>
    <row r="961" spans="1:15" ht="15">
      <c r="A961">
        <f>Program!$B$5</f>
      </c>
      <c r="B961">
        <f>Program!$B$4</f>
      </c>
      <c r="C961" s="176">
        <v>955</v>
      </c>
      <c r="D961" s="178" t="s">
        <v>2553</v>
      </c>
      <c r="E961" s="178" t="s">
        <v>1534</v>
      </c>
      <c r="F961" s="176">
        <f t="shared" si="17"/>
        <v>0</v>
      </c>
      <c r="G961" s="176">
        <f t="shared" si="17"/>
        <v>0</v>
      </c>
      <c r="H961" s="179"/>
      <c r="I961" s="179"/>
      <c r="J961" s="179"/>
      <c r="K961" s="179"/>
      <c r="L961" s="179"/>
      <c r="M961" s="179"/>
      <c r="N961" s="180"/>
      <c r="O961" s="180"/>
    </row>
    <row r="962" spans="1:15" ht="15">
      <c r="A962">
        <f>Program!$B$5</f>
      </c>
      <c r="B962">
        <f>Program!$B$4</f>
      </c>
      <c r="C962" s="176">
        <v>956</v>
      </c>
      <c r="D962" s="178" t="s">
        <v>2554</v>
      </c>
      <c r="E962" s="178" t="s">
        <v>1535</v>
      </c>
      <c r="F962" s="176">
        <f t="shared" si="17"/>
        <v>0</v>
      </c>
      <c r="G962" s="176">
        <f t="shared" si="17"/>
        <v>0</v>
      </c>
      <c r="H962" s="179"/>
      <c r="I962" s="179"/>
      <c r="J962" s="179"/>
      <c r="K962" s="179"/>
      <c r="L962" s="179"/>
      <c r="M962" s="179"/>
      <c r="N962" s="180"/>
      <c r="O962" s="180"/>
    </row>
    <row r="963" spans="1:15" ht="15">
      <c r="A963">
        <f>Program!$B$5</f>
      </c>
      <c r="B963">
        <f>Program!$B$4</f>
      </c>
      <c r="C963" s="176">
        <v>957</v>
      </c>
      <c r="D963" s="178" t="s">
        <v>2555</v>
      </c>
      <c r="E963" s="178" t="s">
        <v>1536</v>
      </c>
      <c r="F963" s="176">
        <f t="shared" si="17"/>
        <v>0</v>
      </c>
      <c r="G963" s="176">
        <f t="shared" si="17"/>
        <v>0</v>
      </c>
      <c r="H963" s="179"/>
      <c r="I963" s="179"/>
      <c r="J963" s="179"/>
      <c r="K963" s="179"/>
      <c r="L963" s="179"/>
      <c r="M963" s="179"/>
      <c r="N963" s="180"/>
      <c r="O963" s="180"/>
    </row>
    <row r="964" spans="1:15" ht="15">
      <c r="A964">
        <f>Program!$B$5</f>
      </c>
      <c r="B964">
        <f>Program!$B$4</f>
      </c>
      <c r="C964" s="176">
        <v>958</v>
      </c>
      <c r="D964" s="178" t="s">
        <v>2556</v>
      </c>
      <c r="E964" s="178" t="s">
        <v>1537</v>
      </c>
      <c r="F964" s="176">
        <f t="shared" si="17"/>
        <v>0</v>
      </c>
      <c r="G964" s="176">
        <f t="shared" si="17"/>
        <v>0</v>
      </c>
      <c r="H964" s="179"/>
      <c r="I964" s="179"/>
      <c r="J964" s="179"/>
      <c r="K964" s="179"/>
      <c r="L964" s="179"/>
      <c r="M964" s="179"/>
      <c r="N964" s="180"/>
      <c r="O964" s="180"/>
    </row>
    <row r="965" spans="1:15" ht="15">
      <c r="A965">
        <f>Program!$B$5</f>
      </c>
      <c r="B965">
        <f>Program!$B$4</f>
      </c>
      <c r="C965" s="176">
        <v>959</v>
      </c>
      <c r="D965" s="178" t="s">
        <v>2557</v>
      </c>
      <c r="E965" s="178" t="s">
        <v>1538</v>
      </c>
      <c r="F965" s="176">
        <f t="shared" si="17"/>
        <v>0</v>
      </c>
      <c r="G965" s="176">
        <f t="shared" si="17"/>
        <v>0</v>
      </c>
      <c r="H965" s="179"/>
      <c r="I965" s="179"/>
      <c r="J965" s="179"/>
      <c r="K965" s="179"/>
      <c r="L965" s="179"/>
      <c r="M965" s="179"/>
      <c r="N965" s="180"/>
      <c r="O965" s="180"/>
    </row>
    <row r="966" spans="1:15" ht="15">
      <c r="A966">
        <f>Program!$B$5</f>
      </c>
      <c r="B966">
        <f>Program!$B$4</f>
      </c>
      <c r="C966" s="176">
        <v>960</v>
      </c>
      <c r="D966" s="178" t="s">
        <v>2558</v>
      </c>
      <c r="E966" s="178" t="s">
        <v>1539</v>
      </c>
      <c r="F966" s="176">
        <f t="shared" si="17"/>
        <v>0</v>
      </c>
      <c r="G966" s="176">
        <f t="shared" si="17"/>
        <v>0</v>
      </c>
      <c r="H966" s="179"/>
      <c r="I966" s="179"/>
      <c r="J966" s="179"/>
      <c r="K966" s="179"/>
      <c r="L966" s="179"/>
      <c r="M966" s="179"/>
      <c r="N966" s="180"/>
      <c r="O966" s="180"/>
    </row>
    <row r="967" spans="1:15" ht="15">
      <c r="A967">
        <f>Program!$B$5</f>
      </c>
      <c r="B967">
        <f>Program!$B$4</f>
      </c>
      <c r="C967" s="176">
        <v>961</v>
      </c>
      <c r="D967" s="178" t="s">
        <v>2559</v>
      </c>
      <c r="E967" s="178" t="s">
        <v>1540</v>
      </c>
      <c r="F967" s="176">
        <f t="shared" si="17"/>
        <v>0</v>
      </c>
      <c r="G967" s="176">
        <f t="shared" si="17"/>
        <v>0</v>
      </c>
      <c r="H967" s="179"/>
      <c r="I967" s="179"/>
      <c r="J967" s="179"/>
      <c r="K967" s="179"/>
      <c r="L967" s="179"/>
      <c r="M967" s="179"/>
      <c r="N967" s="180"/>
      <c r="O967" s="180"/>
    </row>
    <row r="968" spans="1:15" ht="15">
      <c r="A968">
        <f>Program!$B$5</f>
      </c>
      <c r="B968">
        <f>Program!$B$4</f>
      </c>
      <c r="C968" s="176">
        <v>962</v>
      </c>
      <c r="D968" s="178" t="s">
        <v>2560</v>
      </c>
      <c r="E968" s="178" t="s">
        <v>1541</v>
      </c>
      <c r="F968" s="176">
        <f aca="true" t="shared" si="18" ref="F968:G999">+SUM(H968+J968+L968+N968)</f>
        <v>0</v>
      </c>
      <c r="G968" s="176">
        <f t="shared" si="18"/>
        <v>0</v>
      </c>
      <c r="H968" s="179"/>
      <c r="I968" s="179"/>
      <c r="J968" s="179"/>
      <c r="K968" s="179"/>
      <c r="L968" s="179"/>
      <c r="M968" s="179"/>
      <c r="N968" s="180"/>
      <c r="O968" s="180"/>
    </row>
    <row r="969" spans="1:15" ht="15">
      <c r="A969">
        <f>Program!$B$5</f>
      </c>
      <c r="B969">
        <f>Program!$B$4</f>
      </c>
      <c r="C969" s="176">
        <v>963</v>
      </c>
      <c r="D969" s="178" t="s">
        <v>2561</v>
      </c>
      <c r="E969" s="178" t="s">
        <v>1542</v>
      </c>
      <c r="F969" s="176">
        <f t="shared" si="18"/>
        <v>0</v>
      </c>
      <c r="G969" s="176">
        <f t="shared" si="18"/>
        <v>0</v>
      </c>
      <c r="H969" s="179"/>
      <c r="I969" s="179"/>
      <c r="J969" s="179"/>
      <c r="K969" s="179"/>
      <c r="L969" s="179"/>
      <c r="M969" s="179"/>
      <c r="N969" s="180"/>
      <c r="O969" s="180"/>
    </row>
    <row r="970" spans="1:15" ht="15">
      <c r="A970">
        <f>Program!$B$5</f>
      </c>
      <c r="B970">
        <f>Program!$B$4</f>
      </c>
      <c r="C970" s="176">
        <v>964</v>
      </c>
      <c r="D970" s="178" t="s">
        <v>2562</v>
      </c>
      <c r="E970" s="178" t="s">
        <v>1543</v>
      </c>
      <c r="F970" s="176">
        <f t="shared" si="18"/>
        <v>0</v>
      </c>
      <c r="G970" s="176">
        <f t="shared" si="18"/>
        <v>0</v>
      </c>
      <c r="H970" s="179"/>
      <c r="I970" s="179"/>
      <c r="J970" s="179"/>
      <c r="K970" s="179"/>
      <c r="L970" s="179"/>
      <c r="M970" s="179"/>
      <c r="N970" s="180"/>
      <c r="O970" s="180"/>
    </row>
    <row r="971" spans="1:15" ht="15">
      <c r="A971">
        <f>Program!$B$5</f>
      </c>
      <c r="B971">
        <f>Program!$B$4</f>
      </c>
      <c r="C971" s="176">
        <v>965</v>
      </c>
      <c r="D971" s="178" t="s">
        <v>2563</v>
      </c>
      <c r="E971" s="178" t="s">
        <v>1544</v>
      </c>
      <c r="F971" s="176">
        <f t="shared" si="18"/>
        <v>0</v>
      </c>
      <c r="G971" s="176">
        <f t="shared" si="18"/>
        <v>0</v>
      </c>
      <c r="H971" s="179"/>
      <c r="I971" s="179"/>
      <c r="J971" s="179"/>
      <c r="K971" s="179"/>
      <c r="L971" s="179"/>
      <c r="M971" s="179"/>
      <c r="N971" s="180"/>
      <c r="O971" s="180"/>
    </row>
    <row r="972" spans="1:15" ht="15">
      <c r="A972">
        <f>Program!$B$5</f>
      </c>
      <c r="B972">
        <f>Program!$B$4</f>
      </c>
      <c r="C972" s="176">
        <v>966</v>
      </c>
      <c r="D972" s="178" t="s">
        <v>2564</v>
      </c>
      <c r="E972" s="178" t="s">
        <v>1545</v>
      </c>
      <c r="F972" s="176">
        <f t="shared" si="18"/>
        <v>0</v>
      </c>
      <c r="G972" s="176">
        <f t="shared" si="18"/>
        <v>0</v>
      </c>
      <c r="H972" s="179"/>
      <c r="I972" s="179"/>
      <c r="J972" s="179"/>
      <c r="K972" s="179"/>
      <c r="L972" s="179"/>
      <c r="M972" s="179"/>
      <c r="N972" s="180"/>
      <c r="O972" s="180"/>
    </row>
    <row r="973" spans="1:15" ht="15">
      <c r="A973">
        <f>Program!$B$5</f>
      </c>
      <c r="B973">
        <f>Program!$B$4</f>
      </c>
      <c r="C973" s="176">
        <v>967</v>
      </c>
      <c r="D973" s="178" t="s">
        <v>2565</v>
      </c>
      <c r="E973" s="178" t="s">
        <v>1546</v>
      </c>
      <c r="F973" s="176">
        <f t="shared" si="18"/>
        <v>0</v>
      </c>
      <c r="G973" s="176">
        <f t="shared" si="18"/>
        <v>0</v>
      </c>
      <c r="H973" s="179"/>
      <c r="I973" s="179"/>
      <c r="J973" s="179"/>
      <c r="K973" s="179"/>
      <c r="L973" s="179"/>
      <c r="M973" s="179"/>
      <c r="N973" s="180"/>
      <c r="O973" s="180"/>
    </row>
    <row r="974" spans="1:15" ht="15">
      <c r="A974">
        <f>Program!$B$5</f>
      </c>
      <c r="B974">
        <f>Program!$B$4</f>
      </c>
      <c r="C974" s="176">
        <v>968</v>
      </c>
      <c r="D974" s="178" t="s">
        <v>2566</v>
      </c>
      <c r="E974" s="178" t="s">
        <v>1547</v>
      </c>
      <c r="F974" s="176">
        <f t="shared" si="18"/>
        <v>0</v>
      </c>
      <c r="G974" s="176">
        <f t="shared" si="18"/>
        <v>0</v>
      </c>
      <c r="H974" s="179"/>
      <c r="I974" s="179"/>
      <c r="J974" s="179"/>
      <c r="K974" s="179"/>
      <c r="L974" s="179"/>
      <c r="M974" s="179"/>
      <c r="N974" s="180"/>
      <c r="O974" s="180"/>
    </row>
    <row r="975" spans="1:15" ht="15">
      <c r="A975">
        <f>Program!$B$5</f>
      </c>
      <c r="B975">
        <f>Program!$B$4</f>
      </c>
      <c r="C975" s="176">
        <v>969</v>
      </c>
      <c r="D975" s="178" t="s">
        <v>2567</v>
      </c>
      <c r="E975" s="178" t="s">
        <v>1548</v>
      </c>
      <c r="F975" s="176">
        <f t="shared" si="18"/>
        <v>0</v>
      </c>
      <c r="G975" s="176">
        <f t="shared" si="18"/>
        <v>0</v>
      </c>
      <c r="H975" s="179"/>
      <c r="I975" s="179"/>
      <c r="J975" s="179"/>
      <c r="K975" s="179"/>
      <c r="L975" s="179"/>
      <c r="M975" s="179"/>
      <c r="N975" s="180"/>
      <c r="O975" s="180"/>
    </row>
    <row r="976" spans="1:15" ht="15">
      <c r="A976">
        <f>Program!$B$5</f>
      </c>
      <c r="B976">
        <f>Program!$B$4</f>
      </c>
      <c r="C976" s="176">
        <v>970</v>
      </c>
      <c r="D976" s="178" t="s">
        <v>2568</v>
      </c>
      <c r="E976" s="178" t="s">
        <v>1549</v>
      </c>
      <c r="F976" s="176">
        <f t="shared" si="18"/>
        <v>0</v>
      </c>
      <c r="G976" s="176">
        <f t="shared" si="18"/>
        <v>0</v>
      </c>
      <c r="H976" s="179"/>
      <c r="I976" s="179"/>
      <c r="J976" s="179"/>
      <c r="K976" s="179"/>
      <c r="L976" s="179"/>
      <c r="M976" s="179"/>
      <c r="N976" s="180"/>
      <c r="O976" s="180"/>
    </row>
    <row r="977" spans="1:15" ht="15">
      <c r="A977">
        <f>Program!$B$5</f>
      </c>
      <c r="B977">
        <f>Program!$B$4</f>
      </c>
      <c r="C977" s="176">
        <v>971</v>
      </c>
      <c r="D977" s="178" t="s">
        <v>2569</v>
      </c>
      <c r="E977" s="178" t="s">
        <v>1550</v>
      </c>
      <c r="F977" s="176">
        <f t="shared" si="18"/>
        <v>0</v>
      </c>
      <c r="G977" s="176">
        <f t="shared" si="18"/>
        <v>0</v>
      </c>
      <c r="H977" s="179"/>
      <c r="I977" s="179"/>
      <c r="J977" s="179"/>
      <c r="K977" s="179"/>
      <c r="L977" s="179"/>
      <c r="M977" s="179"/>
      <c r="N977" s="180"/>
      <c r="O977" s="180"/>
    </row>
    <row r="978" spans="1:15" ht="15">
      <c r="A978">
        <f>Program!$B$5</f>
      </c>
      <c r="B978">
        <f>Program!$B$4</f>
      </c>
      <c r="C978" s="176">
        <v>972</v>
      </c>
      <c r="D978" s="178" t="s">
        <v>2570</v>
      </c>
      <c r="E978" s="178" t="s">
        <v>1551</v>
      </c>
      <c r="F978" s="176">
        <f t="shared" si="18"/>
        <v>0</v>
      </c>
      <c r="G978" s="176">
        <f t="shared" si="18"/>
        <v>0</v>
      </c>
      <c r="H978" s="179"/>
      <c r="I978" s="179"/>
      <c r="J978" s="179"/>
      <c r="K978" s="179"/>
      <c r="L978" s="179"/>
      <c r="M978" s="179"/>
      <c r="N978" s="180"/>
      <c r="O978" s="180"/>
    </row>
    <row r="979" spans="1:15" ht="15">
      <c r="A979">
        <f>Program!$B$5</f>
      </c>
      <c r="B979">
        <f>Program!$B$4</f>
      </c>
      <c r="C979" s="176">
        <v>973</v>
      </c>
      <c r="D979" s="178" t="s">
        <v>2571</v>
      </c>
      <c r="E979" s="178" t="s">
        <v>1552</v>
      </c>
      <c r="F979" s="176">
        <f t="shared" si="18"/>
        <v>0</v>
      </c>
      <c r="G979" s="176">
        <f t="shared" si="18"/>
        <v>0</v>
      </c>
      <c r="H979" s="179"/>
      <c r="I979" s="179"/>
      <c r="J979" s="179"/>
      <c r="K979" s="179"/>
      <c r="L979" s="179"/>
      <c r="M979" s="179"/>
      <c r="N979" s="180"/>
      <c r="O979" s="180"/>
    </row>
    <row r="980" spans="1:15" ht="15">
      <c r="A980">
        <f>Program!$B$5</f>
      </c>
      <c r="B980">
        <f>Program!$B$4</f>
      </c>
      <c r="C980" s="176">
        <v>974</v>
      </c>
      <c r="D980" s="178" t="s">
        <v>2572</v>
      </c>
      <c r="E980" s="178" t="s">
        <v>1553</v>
      </c>
      <c r="F980" s="176">
        <f t="shared" si="18"/>
        <v>0</v>
      </c>
      <c r="G980" s="176">
        <f t="shared" si="18"/>
        <v>0</v>
      </c>
      <c r="H980" s="179"/>
      <c r="I980" s="179"/>
      <c r="J980" s="179"/>
      <c r="K980" s="179"/>
      <c r="L980" s="179"/>
      <c r="M980" s="179"/>
      <c r="N980" s="180"/>
      <c r="O980" s="180"/>
    </row>
    <row r="981" spans="1:15" ht="15">
      <c r="A981">
        <f>Program!$B$5</f>
      </c>
      <c r="B981">
        <f>Program!$B$4</f>
      </c>
      <c r="C981" s="176">
        <v>975</v>
      </c>
      <c r="D981" s="178" t="s">
        <v>2573</v>
      </c>
      <c r="E981" s="178" t="s">
        <v>1554</v>
      </c>
      <c r="F981" s="176">
        <f t="shared" si="18"/>
        <v>0</v>
      </c>
      <c r="G981" s="176">
        <f t="shared" si="18"/>
        <v>0</v>
      </c>
      <c r="H981" s="179"/>
      <c r="I981" s="179"/>
      <c r="J981" s="179"/>
      <c r="K981" s="179"/>
      <c r="L981" s="179"/>
      <c r="M981" s="179"/>
      <c r="N981" s="180"/>
      <c r="O981" s="180"/>
    </row>
    <row r="982" spans="1:15" ht="15">
      <c r="A982">
        <f>Program!$B$5</f>
      </c>
      <c r="B982">
        <f>Program!$B$4</f>
      </c>
      <c r="C982" s="177"/>
      <c r="D982" s="177" t="s">
        <v>2595</v>
      </c>
      <c r="E982" s="177"/>
      <c r="F982" s="177">
        <f>+SUM(F885:F981)</f>
        <v>0</v>
      </c>
      <c r="G982" s="177">
        <f aca="true" t="shared" si="19" ref="G982:O982">+SUM(G885:G981)</f>
        <v>0</v>
      </c>
      <c r="H982" s="177">
        <f t="shared" si="19"/>
        <v>0</v>
      </c>
      <c r="I982" s="177">
        <f t="shared" si="19"/>
        <v>0</v>
      </c>
      <c r="J982" s="177">
        <f t="shared" si="19"/>
        <v>0</v>
      </c>
      <c r="K982" s="177">
        <f t="shared" si="19"/>
        <v>0</v>
      </c>
      <c r="L982" s="177">
        <f t="shared" si="19"/>
        <v>0</v>
      </c>
      <c r="M982" s="177">
        <f t="shared" si="19"/>
        <v>0</v>
      </c>
      <c r="N982" s="177">
        <f t="shared" si="19"/>
        <v>0</v>
      </c>
      <c r="O982" s="177">
        <f t="shared" si="19"/>
        <v>0</v>
      </c>
    </row>
    <row r="983" spans="1:15" ht="15">
      <c r="A983">
        <f>Program!$B$5</f>
      </c>
      <c r="B983">
        <f>Program!$B$4</f>
      </c>
      <c r="C983" s="176">
        <v>976</v>
      </c>
      <c r="D983" s="178" t="s">
        <v>2574</v>
      </c>
      <c r="E983" s="178" t="s">
        <v>1555</v>
      </c>
      <c r="F983" s="176">
        <f t="shared" si="18"/>
        <v>0</v>
      </c>
      <c r="G983" s="176">
        <f t="shared" si="18"/>
        <v>0</v>
      </c>
      <c r="H983" s="179"/>
      <c r="I983" s="179"/>
      <c r="J983" s="179"/>
      <c r="K983" s="179"/>
      <c r="L983" s="179"/>
      <c r="M983" s="179"/>
      <c r="N983" s="180"/>
      <c r="O983" s="180"/>
    </row>
    <row r="984" spans="1:15" ht="15">
      <c r="A984">
        <f>Program!$B$5</f>
      </c>
      <c r="B984">
        <f>Program!$B$4</f>
      </c>
      <c r="C984" s="176">
        <v>977</v>
      </c>
      <c r="D984" s="178" t="s">
        <v>2575</v>
      </c>
      <c r="E984" s="178" t="s">
        <v>1556</v>
      </c>
      <c r="F984" s="176">
        <f t="shared" si="18"/>
        <v>0</v>
      </c>
      <c r="G984" s="176">
        <f t="shared" si="18"/>
        <v>0</v>
      </c>
      <c r="H984" s="179"/>
      <c r="I984" s="179"/>
      <c r="J984" s="179"/>
      <c r="K984" s="179"/>
      <c r="L984" s="179"/>
      <c r="M984" s="179"/>
      <c r="N984" s="180"/>
      <c r="O984" s="180"/>
    </row>
    <row r="985" spans="1:15" ht="15">
      <c r="A985">
        <f>Program!$B$5</f>
      </c>
      <c r="B985">
        <f>Program!$B$4</f>
      </c>
      <c r="C985" s="176">
        <v>978</v>
      </c>
      <c r="D985" s="178" t="s">
        <v>2576</v>
      </c>
      <c r="E985" s="178" t="s">
        <v>1557</v>
      </c>
      <c r="F985" s="176">
        <f t="shared" si="18"/>
        <v>0</v>
      </c>
      <c r="G985" s="176">
        <f t="shared" si="18"/>
        <v>0</v>
      </c>
      <c r="H985" s="179"/>
      <c r="I985" s="179"/>
      <c r="J985" s="179"/>
      <c r="K985" s="179"/>
      <c r="L985" s="179"/>
      <c r="M985" s="179"/>
      <c r="N985" s="180"/>
      <c r="O985" s="180"/>
    </row>
    <row r="986" spans="1:15" ht="15">
      <c r="A986">
        <f>Program!$B$5</f>
      </c>
      <c r="B986">
        <f>Program!$B$4</f>
      </c>
      <c r="C986" s="176">
        <v>979</v>
      </c>
      <c r="D986" s="178" t="s">
        <v>2577</v>
      </c>
      <c r="E986" s="178" t="s">
        <v>1558</v>
      </c>
      <c r="F986" s="176">
        <f t="shared" si="18"/>
        <v>0</v>
      </c>
      <c r="G986" s="176">
        <f t="shared" si="18"/>
        <v>0</v>
      </c>
      <c r="H986" s="179"/>
      <c r="I986" s="179"/>
      <c r="J986" s="179"/>
      <c r="K986" s="179"/>
      <c r="L986" s="179"/>
      <c r="M986" s="179"/>
      <c r="N986" s="180"/>
      <c r="O986" s="180"/>
    </row>
    <row r="987" spans="1:15" ht="15">
      <c r="A987">
        <f>Program!$B$5</f>
      </c>
      <c r="B987">
        <f>Program!$B$4</f>
      </c>
      <c r="C987" s="176">
        <v>980</v>
      </c>
      <c r="D987" s="178" t="s">
        <v>2578</v>
      </c>
      <c r="E987" s="178" t="s">
        <v>1559</v>
      </c>
      <c r="F987" s="176">
        <f t="shared" si="18"/>
        <v>0</v>
      </c>
      <c r="G987" s="176">
        <f t="shared" si="18"/>
        <v>0</v>
      </c>
      <c r="H987" s="179"/>
      <c r="I987" s="179"/>
      <c r="J987" s="179"/>
      <c r="K987" s="179"/>
      <c r="L987" s="179"/>
      <c r="M987" s="179"/>
      <c r="N987" s="180"/>
      <c r="O987" s="180"/>
    </row>
    <row r="988" spans="1:15" ht="15">
      <c r="A988">
        <f>Program!$B$5</f>
      </c>
      <c r="B988">
        <f>Program!$B$4</f>
      </c>
      <c r="C988" s="176">
        <v>981</v>
      </c>
      <c r="D988" s="178" t="s">
        <v>2579</v>
      </c>
      <c r="E988" s="178" t="s">
        <v>1560</v>
      </c>
      <c r="F988" s="176">
        <f t="shared" si="18"/>
        <v>0</v>
      </c>
      <c r="G988" s="176">
        <f t="shared" si="18"/>
        <v>0</v>
      </c>
      <c r="H988" s="179"/>
      <c r="I988" s="179"/>
      <c r="J988" s="179"/>
      <c r="K988" s="179"/>
      <c r="L988" s="179"/>
      <c r="M988" s="179"/>
      <c r="N988" s="180"/>
      <c r="O988" s="180"/>
    </row>
    <row r="989" spans="1:15" ht="15">
      <c r="A989">
        <f>Program!$B$5</f>
      </c>
      <c r="B989">
        <f>Program!$B$4</f>
      </c>
      <c r="C989" s="176">
        <v>982</v>
      </c>
      <c r="D989" s="178" t="s">
        <v>2580</v>
      </c>
      <c r="E989" s="178" t="s">
        <v>1561</v>
      </c>
      <c r="F989" s="176">
        <f t="shared" si="18"/>
        <v>0</v>
      </c>
      <c r="G989" s="176">
        <f t="shared" si="18"/>
        <v>0</v>
      </c>
      <c r="H989" s="179"/>
      <c r="I989" s="179"/>
      <c r="J989" s="179"/>
      <c r="K989" s="179"/>
      <c r="L989" s="179"/>
      <c r="M989" s="179"/>
      <c r="N989" s="180"/>
      <c r="O989" s="180"/>
    </row>
    <row r="990" spans="1:15" ht="15">
      <c r="A990">
        <f>Program!$B$5</f>
      </c>
      <c r="B990">
        <f>Program!$B$4</f>
      </c>
      <c r="C990" s="176">
        <v>983</v>
      </c>
      <c r="D990" s="178" t="s">
        <v>2581</v>
      </c>
      <c r="E990" s="178" t="s">
        <v>1562</v>
      </c>
      <c r="F990" s="176">
        <f t="shared" si="18"/>
        <v>0</v>
      </c>
      <c r="G990" s="176">
        <f t="shared" si="18"/>
        <v>0</v>
      </c>
      <c r="H990" s="179"/>
      <c r="I990" s="179"/>
      <c r="J990" s="179"/>
      <c r="K990" s="179"/>
      <c r="L990" s="179"/>
      <c r="M990" s="179"/>
      <c r="N990" s="180"/>
      <c r="O990" s="180"/>
    </row>
    <row r="991" spans="1:15" ht="15">
      <c r="A991">
        <f>Program!$B$5</f>
      </c>
      <c r="B991">
        <f>Program!$B$4</f>
      </c>
      <c r="C991" s="176">
        <v>984</v>
      </c>
      <c r="D991" s="178" t="s">
        <v>2582</v>
      </c>
      <c r="E991" s="178" t="s">
        <v>1563</v>
      </c>
      <c r="F991" s="176">
        <f t="shared" si="18"/>
        <v>0</v>
      </c>
      <c r="G991" s="176">
        <f t="shared" si="18"/>
        <v>0</v>
      </c>
      <c r="H991" s="179"/>
      <c r="I991" s="179"/>
      <c r="J991" s="179"/>
      <c r="K991" s="179"/>
      <c r="L991" s="179"/>
      <c r="M991" s="179"/>
      <c r="N991" s="180"/>
      <c r="O991" s="180"/>
    </row>
    <row r="992" spans="1:15" ht="15">
      <c r="A992">
        <f>Program!$B$5</f>
      </c>
      <c r="B992">
        <f>Program!$B$4</f>
      </c>
      <c r="C992" s="176">
        <v>985</v>
      </c>
      <c r="D992" s="178" t="s">
        <v>2583</v>
      </c>
      <c r="E992" s="178" t="s">
        <v>1564</v>
      </c>
      <c r="F992" s="176">
        <f t="shared" si="18"/>
        <v>0</v>
      </c>
      <c r="G992" s="176">
        <f t="shared" si="18"/>
        <v>0</v>
      </c>
      <c r="H992" s="179"/>
      <c r="I992" s="179"/>
      <c r="J992" s="179"/>
      <c r="K992" s="179"/>
      <c r="L992" s="179"/>
      <c r="M992" s="179"/>
      <c r="N992" s="180"/>
      <c r="O992" s="180"/>
    </row>
    <row r="993" spans="1:15" ht="15">
      <c r="A993">
        <f>Program!$B$5</f>
      </c>
      <c r="B993">
        <f>Program!$B$4</f>
      </c>
      <c r="C993" s="176">
        <v>986</v>
      </c>
      <c r="D993" s="178" t="s">
        <v>2584</v>
      </c>
      <c r="E993" s="178" t="s">
        <v>1565</v>
      </c>
      <c r="F993" s="176">
        <f t="shared" si="18"/>
        <v>0</v>
      </c>
      <c r="G993" s="176">
        <f t="shared" si="18"/>
        <v>0</v>
      </c>
      <c r="H993" s="179"/>
      <c r="I993" s="179"/>
      <c r="J993" s="179"/>
      <c r="K993" s="179"/>
      <c r="L993" s="179"/>
      <c r="M993" s="179"/>
      <c r="N993" s="180"/>
      <c r="O993" s="180"/>
    </row>
    <row r="994" spans="1:15" ht="15">
      <c r="A994">
        <f>Program!$B$5</f>
      </c>
      <c r="B994">
        <f>Program!$B$4</f>
      </c>
      <c r="C994" s="176">
        <v>987</v>
      </c>
      <c r="D994" s="178" t="s">
        <v>2585</v>
      </c>
      <c r="E994" s="178" t="s">
        <v>1566</v>
      </c>
      <c r="F994" s="176">
        <f t="shared" si="18"/>
        <v>0</v>
      </c>
      <c r="G994" s="176">
        <f t="shared" si="18"/>
        <v>0</v>
      </c>
      <c r="H994" s="179"/>
      <c r="I994" s="179"/>
      <c r="J994" s="179"/>
      <c r="K994" s="179"/>
      <c r="L994" s="179"/>
      <c r="M994" s="179"/>
      <c r="N994" s="180"/>
      <c r="O994" s="180"/>
    </row>
    <row r="995" spans="1:15" ht="15">
      <c r="A995">
        <f>Program!$B$5</f>
      </c>
      <c r="B995">
        <f>Program!$B$4</f>
      </c>
      <c r="C995" s="176">
        <v>988</v>
      </c>
      <c r="D995" s="178" t="s">
        <v>2586</v>
      </c>
      <c r="E995" s="178" t="s">
        <v>1567</v>
      </c>
      <c r="F995" s="176">
        <f t="shared" si="18"/>
        <v>0</v>
      </c>
      <c r="G995" s="176">
        <f t="shared" si="18"/>
        <v>0</v>
      </c>
      <c r="H995" s="179"/>
      <c r="I995" s="179"/>
      <c r="J995" s="179"/>
      <c r="K995" s="179"/>
      <c r="L995" s="179"/>
      <c r="M995" s="179"/>
      <c r="N995" s="180"/>
      <c r="O995" s="180"/>
    </row>
    <row r="996" spans="1:15" ht="15">
      <c r="A996">
        <f>Program!$B$5</f>
      </c>
      <c r="B996">
        <f>Program!$B$4</f>
      </c>
      <c r="C996" s="176">
        <v>989</v>
      </c>
      <c r="D996" s="178" t="s">
        <v>2587</v>
      </c>
      <c r="E996" s="178" t="s">
        <v>1568</v>
      </c>
      <c r="F996" s="176">
        <f t="shared" si="18"/>
        <v>0</v>
      </c>
      <c r="G996" s="176">
        <f t="shared" si="18"/>
        <v>0</v>
      </c>
      <c r="H996" s="179"/>
      <c r="I996" s="179"/>
      <c r="J996" s="179"/>
      <c r="K996" s="179"/>
      <c r="L996" s="179"/>
      <c r="M996" s="179"/>
      <c r="N996" s="180"/>
      <c r="O996" s="180"/>
    </row>
    <row r="997" spans="1:15" ht="15">
      <c r="A997">
        <f>Program!$B$5</f>
      </c>
      <c r="B997">
        <f>Program!$B$4</f>
      </c>
      <c r="C997" s="176">
        <v>990</v>
      </c>
      <c r="D997" s="178" t="s">
        <v>2588</v>
      </c>
      <c r="E997" s="178" t="s">
        <v>1569</v>
      </c>
      <c r="F997" s="176">
        <f t="shared" si="18"/>
        <v>0</v>
      </c>
      <c r="G997" s="176">
        <f t="shared" si="18"/>
        <v>0</v>
      </c>
      <c r="H997" s="179"/>
      <c r="I997" s="179"/>
      <c r="J997" s="179"/>
      <c r="K997" s="179"/>
      <c r="L997" s="179"/>
      <c r="M997" s="179"/>
      <c r="N997" s="180"/>
      <c r="O997" s="180"/>
    </row>
    <row r="998" spans="1:15" ht="15">
      <c r="A998">
        <f>Program!$B$5</f>
      </c>
      <c r="B998">
        <f>Program!$B$4</f>
      </c>
      <c r="C998" s="176">
        <v>991</v>
      </c>
      <c r="D998" s="178" t="s">
        <v>2589</v>
      </c>
      <c r="E998" s="178" t="s">
        <v>1570</v>
      </c>
      <c r="F998" s="176">
        <f t="shared" si="18"/>
        <v>0</v>
      </c>
      <c r="G998" s="176">
        <f t="shared" si="18"/>
        <v>0</v>
      </c>
      <c r="H998" s="179"/>
      <c r="I998" s="179"/>
      <c r="J998" s="179"/>
      <c r="K998" s="179"/>
      <c r="L998" s="179"/>
      <c r="M998" s="179"/>
      <c r="N998" s="180"/>
      <c r="O998" s="180"/>
    </row>
    <row r="999" spans="1:15" ht="15">
      <c r="A999">
        <f>Program!$B$5</f>
      </c>
      <c r="B999">
        <f>Program!$B$4</f>
      </c>
      <c r="C999" s="176">
        <v>992</v>
      </c>
      <c r="D999" s="178" t="s">
        <v>2590</v>
      </c>
      <c r="E999" s="178" t="s">
        <v>1571</v>
      </c>
      <c r="F999" s="176">
        <f t="shared" si="18"/>
        <v>0</v>
      </c>
      <c r="G999" s="176">
        <f t="shared" si="18"/>
        <v>0</v>
      </c>
      <c r="H999" s="179"/>
      <c r="I999" s="179"/>
      <c r="J999" s="179"/>
      <c r="K999" s="179"/>
      <c r="L999" s="179"/>
      <c r="M999" s="179"/>
      <c r="N999" s="180"/>
      <c r="O999" s="180"/>
    </row>
    <row r="1000" spans="3:15" ht="15">
      <c r="C1000" s="177"/>
      <c r="D1000" s="177" t="s">
        <v>2594</v>
      </c>
      <c r="E1000" s="177"/>
      <c r="F1000" s="177">
        <f>+SUM(F983:F999)</f>
        <v>0</v>
      </c>
      <c r="G1000" s="177">
        <f aca="true" t="shared" si="20" ref="G1000:O1000">+SUM(G983:G999)</f>
        <v>0</v>
      </c>
      <c r="H1000" s="177">
        <f t="shared" si="20"/>
        <v>0</v>
      </c>
      <c r="I1000" s="177">
        <f t="shared" si="20"/>
        <v>0</v>
      </c>
      <c r="J1000" s="177">
        <f t="shared" si="20"/>
        <v>0</v>
      </c>
      <c r="K1000" s="177">
        <f t="shared" si="20"/>
        <v>0</v>
      </c>
      <c r="L1000" s="177">
        <f t="shared" si="20"/>
        <v>0</v>
      </c>
      <c r="M1000" s="177">
        <f t="shared" si="20"/>
        <v>0</v>
      </c>
      <c r="N1000" s="177">
        <f t="shared" si="20"/>
        <v>0</v>
      </c>
      <c r="O1000" s="177">
        <f t="shared" si="20"/>
        <v>0</v>
      </c>
    </row>
    <row r="1001" spans="3:15" ht="15">
      <c r="C1001" s="176"/>
      <c r="D1001" s="176"/>
      <c r="E1001" s="176"/>
      <c r="F1001" s="176"/>
      <c r="G1001" s="176"/>
      <c r="H1001" s="176"/>
      <c r="I1001" s="176"/>
      <c r="J1001" s="176"/>
      <c r="K1001" s="176"/>
      <c r="L1001" s="176"/>
      <c r="M1001" s="176"/>
      <c r="N1001" s="181"/>
      <c r="O1001" s="181"/>
    </row>
    <row r="1002" spans="3:15" ht="15">
      <c r="C1002" s="176"/>
      <c r="D1002" s="186" t="s">
        <v>2592</v>
      </c>
      <c r="E1002" s="185"/>
      <c r="F1002" s="185"/>
      <c r="G1002" s="177">
        <f aca="true" t="shared" si="21" ref="G1002:O1002">G982</f>
        <v>0</v>
      </c>
      <c r="H1002" s="177">
        <f t="shared" si="21"/>
        <v>0</v>
      </c>
      <c r="I1002" s="177">
        <f t="shared" si="21"/>
        <v>0</v>
      </c>
      <c r="J1002" s="177">
        <f t="shared" si="21"/>
        <v>0</v>
      </c>
      <c r="K1002" s="177">
        <f t="shared" si="21"/>
        <v>0</v>
      </c>
      <c r="L1002" s="177">
        <f t="shared" si="21"/>
        <v>0</v>
      </c>
      <c r="M1002" s="177">
        <f t="shared" si="21"/>
        <v>0</v>
      </c>
      <c r="N1002" s="177">
        <f t="shared" si="21"/>
        <v>0</v>
      </c>
      <c r="O1002" s="177">
        <f t="shared" si="21"/>
        <v>0</v>
      </c>
    </row>
    <row r="1003" spans="3:15" ht="15">
      <c r="C1003" s="176"/>
      <c r="D1003" s="185" t="s">
        <v>2591</v>
      </c>
      <c r="E1003" s="185"/>
      <c r="F1003" s="185"/>
      <c r="G1003" s="177">
        <f aca="true" t="shared" si="22" ref="G1003:O1003">G1000</f>
        <v>0</v>
      </c>
      <c r="H1003" s="177">
        <f t="shared" si="22"/>
        <v>0</v>
      </c>
      <c r="I1003" s="177">
        <f t="shared" si="22"/>
        <v>0</v>
      </c>
      <c r="J1003" s="177">
        <f t="shared" si="22"/>
        <v>0</v>
      </c>
      <c r="K1003" s="177">
        <f t="shared" si="22"/>
        <v>0</v>
      </c>
      <c r="L1003" s="177">
        <f t="shared" si="22"/>
        <v>0</v>
      </c>
      <c r="M1003" s="177">
        <f t="shared" si="22"/>
        <v>0</v>
      </c>
      <c r="N1003" s="177">
        <f t="shared" si="22"/>
        <v>0</v>
      </c>
      <c r="O1003" s="177">
        <f t="shared" si="22"/>
        <v>0</v>
      </c>
    </row>
    <row r="1004" spans="3:15" ht="15">
      <c r="C1004" s="182"/>
      <c r="D1004" s="182"/>
      <c r="E1004" s="182"/>
      <c r="F1004" s="182"/>
      <c r="G1004" s="182"/>
      <c r="H1004" s="182"/>
      <c r="I1004" s="182"/>
      <c r="J1004" s="182"/>
      <c r="K1004" s="182"/>
      <c r="L1004" s="182"/>
      <c r="M1004" s="182"/>
      <c r="N1004" s="183"/>
      <c r="O1004" s="183"/>
    </row>
    <row r="1005" spans="3:15" ht="18.75">
      <c r="C1005" s="182"/>
      <c r="D1005" s="184" t="s">
        <v>2593</v>
      </c>
      <c r="E1005" s="184"/>
      <c r="F1005" s="184"/>
      <c r="G1005" s="184"/>
      <c r="H1005" s="184"/>
      <c r="I1005" s="184"/>
      <c r="J1005" s="184"/>
      <c r="K1005" s="182"/>
      <c r="L1005" s="182"/>
      <c r="M1005" s="182"/>
      <c r="N1005" s="183"/>
      <c r="O1005" s="183"/>
    </row>
  </sheetData>
  <sheetProtection password="D594" sheet="1"/>
  <mergeCells count="9">
    <mergeCell ref="L3:M3"/>
    <mergeCell ref="N3:O3"/>
    <mergeCell ref="C2:O2"/>
    <mergeCell ref="C3:C4"/>
    <mergeCell ref="D3:D4"/>
    <mergeCell ref="E3:E4"/>
    <mergeCell ref="F3:G3"/>
    <mergeCell ref="H3:I3"/>
    <mergeCell ref="J3:K3"/>
  </mergeCells>
  <conditionalFormatting sqref="O983:O999 I6:I883 M6:M883 O6:O883 I885:I981 K885:K981 M885:M981 O885:O981 I983:I999 K983:K999 M983:M999 K6:K883">
    <cfRule type="cellIs" priority="1" dxfId="1" operator="greaterThan" stopIfTrue="1">
      <formula>H6</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24997000396251678"/>
  </sheetPr>
  <dimension ref="A1:I40"/>
  <sheetViews>
    <sheetView zoomScalePageLayoutView="0" workbookViewId="0" topLeftCell="A8">
      <selection activeCell="F10" sqref="F10"/>
    </sheetView>
  </sheetViews>
  <sheetFormatPr defaultColWidth="9.140625" defaultRowHeight="15"/>
  <cols>
    <col min="1" max="1" width="26.140625" style="5" customWidth="1"/>
    <col min="2" max="6" width="17.7109375" style="5" customWidth="1"/>
    <col min="7" max="7" width="19.8515625" style="5" customWidth="1"/>
    <col min="8" max="8" width="19.28125" style="5" customWidth="1"/>
    <col min="9" max="16384" width="9.140625" style="5" customWidth="1"/>
  </cols>
  <sheetData>
    <row r="1" ht="15">
      <c r="A1" s="155" t="s">
        <v>460</v>
      </c>
    </row>
    <row r="3" spans="1:4" ht="15">
      <c r="A3" s="236" t="s">
        <v>2836</v>
      </c>
      <c r="B3" s="237">
        <f>Program!B3</f>
        <v>0</v>
      </c>
      <c r="C3" s="4"/>
      <c r="D3" s="8"/>
    </row>
    <row r="4" spans="1:4" ht="16.5" customHeight="1">
      <c r="A4" s="238" t="s">
        <v>535</v>
      </c>
      <c r="B4" s="237">
        <f>Program!B4</f>
      </c>
      <c r="C4" s="4"/>
      <c r="D4" s="11"/>
    </row>
    <row r="5" spans="1:4" ht="15">
      <c r="A5" s="236" t="s">
        <v>449</v>
      </c>
      <c r="B5" s="237">
        <f>Program!B5</f>
      </c>
      <c r="C5" s="4"/>
      <c r="D5" s="12"/>
    </row>
    <row r="6" spans="1:4" ht="15">
      <c r="A6" s="236" t="s">
        <v>450</v>
      </c>
      <c r="B6" s="237">
        <f>Program!B6</f>
      </c>
      <c r="C6" s="4"/>
      <c r="D6" s="12"/>
    </row>
    <row r="7" spans="1:4" ht="15">
      <c r="A7" s="134" t="s">
        <v>77</v>
      </c>
      <c r="B7" s="237">
        <f>Program!B7</f>
      </c>
      <c r="C7" s="4"/>
      <c r="D7" s="10"/>
    </row>
    <row r="8" spans="1:2" ht="15">
      <c r="A8" s="134" t="s">
        <v>399</v>
      </c>
      <c r="B8" s="237">
        <f>Program!B8</f>
      </c>
    </row>
    <row r="9" spans="1:2" ht="15">
      <c r="A9" s="134" t="s">
        <v>2837</v>
      </c>
      <c r="B9" s="237">
        <f>Program!B9</f>
      </c>
    </row>
    <row r="10" spans="1:2" ht="15">
      <c r="A10" s="134" t="s">
        <v>2838</v>
      </c>
      <c r="B10" s="237">
        <f>Program!B10</f>
      </c>
    </row>
    <row r="11" ht="15">
      <c r="A11" s="134"/>
    </row>
    <row r="12" spans="1:9" ht="15">
      <c r="A12" s="14" t="s">
        <v>2841</v>
      </c>
      <c r="E12" s="239"/>
      <c r="F12" s="240"/>
      <c r="G12" s="240"/>
      <c r="H12" s="241"/>
      <c r="I12" s="168" t="s">
        <v>471</v>
      </c>
    </row>
    <row r="13" spans="1:9" ht="15">
      <c r="A13" s="14"/>
      <c r="E13" s="239"/>
      <c r="F13" s="240"/>
      <c r="G13" s="240"/>
      <c r="H13" s="241"/>
      <c r="I13" s="57"/>
    </row>
    <row r="14" spans="1:8" ht="37.5" customHeight="1">
      <c r="A14" s="277" t="s">
        <v>472</v>
      </c>
      <c r="B14" s="277" t="s">
        <v>486</v>
      </c>
      <c r="C14" s="286" t="s">
        <v>487</v>
      </c>
      <c r="D14" s="287"/>
      <c r="E14" s="287"/>
      <c r="F14" s="288"/>
      <c r="G14" s="289" t="s">
        <v>488</v>
      </c>
      <c r="H14" s="290"/>
    </row>
    <row r="15" spans="1:8" ht="15" customHeight="1">
      <c r="A15" s="277"/>
      <c r="B15" s="277"/>
      <c r="C15" s="277" t="s">
        <v>529</v>
      </c>
      <c r="D15" s="291" t="s">
        <v>530</v>
      </c>
      <c r="E15" s="291"/>
      <c r="F15" s="291"/>
      <c r="G15" s="277" t="s">
        <v>473</v>
      </c>
      <c r="H15" s="277" t="s">
        <v>474</v>
      </c>
    </row>
    <row r="16" spans="1:8" ht="15">
      <c r="A16" s="277"/>
      <c r="B16" s="277"/>
      <c r="C16" s="277"/>
      <c r="D16" s="292" t="s">
        <v>473</v>
      </c>
      <c r="E16" s="292" t="s">
        <v>475</v>
      </c>
      <c r="F16" s="292"/>
      <c r="G16" s="277"/>
      <c r="H16" s="277"/>
    </row>
    <row r="17" spans="1:8" ht="36" customHeight="1">
      <c r="A17" s="277"/>
      <c r="B17" s="277"/>
      <c r="C17" s="277"/>
      <c r="D17" s="292"/>
      <c r="E17" s="233" t="s">
        <v>476</v>
      </c>
      <c r="F17" s="234" t="s">
        <v>477</v>
      </c>
      <c r="G17" s="277"/>
      <c r="H17" s="277"/>
    </row>
    <row r="18" spans="1:8" ht="15">
      <c r="A18" s="235" t="s">
        <v>98</v>
      </c>
      <c r="B18" s="235" t="s">
        <v>99</v>
      </c>
      <c r="C18" s="235">
        <v>3</v>
      </c>
      <c r="D18" s="235">
        <v>4</v>
      </c>
      <c r="E18" s="235">
        <v>5</v>
      </c>
      <c r="F18" s="235">
        <v>6</v>
      </c>
      <c r="G18" s="235">
        <v>7</v>
      </c>
      <c r="H18" s="235">
        <v>8</v>
      </c>
    </row>
    <row r="19" spans="1:8" ht="15">
      <c r="A19" s="242">
        <f>B19+G19</f>
        <v>0</v>
      </c>
      <c r="B19" s="242">
        <f>C19+D19</f>
        <v>0</v>
      </c>
      <c r="C19" s="243"/>
      <c r="D19" s="243"/>
      <c r="E19" s="243"/>
      <c r="F19" s="244"/>
      <c r="G19" s="244"/>
      <c r="H19" s="243"/>
    </row>
    <row r="20" spans="5:9" ht="15">
      <c r="E20" s="239"/>
      <c r="F20" s="245"/>
      <c r="G20" s="245"/>
      <c r="H20" s="239"/>
      <c r="I20" s="239"/>
    </row>
    <row r="21" spans="5:9" ht="15">
      <c r="E21" s="239"/>
      <c r="F21" s="245"/>
      <c r="G21" s="245"/>
      <c r="H21" s="239"/>
      <c r="I21" s="239"/>
    </row>
    <row r="22" spans="1:9" ht="15">
      <c r="A22" s="14" t="s">
        <v>2842</v>
      </c>
      <c r="E22" s="239"/>
      <c r="F22" s="245"/>
      <c r="H22" s="167" t="s">
        <v>471</v>
      </c>
      <c r="I22" s="239"/>
    </row>
    <row r="23" spans="1:9" ht="15">
      <c r="A23" s="14"/>
      <c r="E23" s="239"/>
      <c r="F23" s="245"/>
      <c r="H23" s="58"/>
      <c r="I23" s="239"/>
    </row>
    <row r="24" spans="1:9" ht="15" customHeight="1">
      <c r="A24" s="293" t="s">
        <v>478</v>
      </c>
      <c r="B24" s="262" t="s">
        <v>479</v>
      </c>
      <c r="C24" s="262" t="s">
        <v>480</v>
      </c>
      <c r="D24" s="294" t="s">
        <v>481</v>
      </c>
      <c r="E24" s="294" t="s">
        <v>482</v>
      </c>
      <c r="F24" s="261" t="s">
        <v>483</v>
      </c>
      <c r="G24" s="261"/>
      <c r="H24" s="25"/>
      <c r="I24" s="25"/>
    </row>
    <row r="25" spans="1:9" ht="15" customHeight="1">
      <c r="A25" s="261"/>
      <c r="B25" s="262"/>
      <c r="C25" s="262"/>
      <c r="D25" s="295"/>
      <c r="E25" s="295"/>
      <c r="F25" s="262" t="s">
        <v>484</v>
      </c>
      <c r="G25" s="262" t="s">
        <v>485</v>
      </c>
      <c r="H25" s="270"/>
      <c r="I25" s="270"/>
    </row>
    <row r="26" spans="1:9" ht="15">
      <c r="A26" s="261"/>
      <c r="B26" s="262"/>
      <c r="C26" s="262"/>
      <c r="D26" s="295"/>
      <c r="E26" s="295"/>
      <c r="F26" s="262"/>
      <c r="G26" s="262"/>
      <c r="H26" s="270"/>
      <c r="I26" s="270"/>
    </row>
    <row r="27" spans="1:9" ht="15">
      <c r="A27" s="261"/>
      <c r="B27" s="262"/>
      <c r="C27" s="262"/>
      <c r="D27" s="296"/>
      <c r="E27" s="296"/>
      <c r="F27" s="262"/>
      <c r="G27" s="262"/>
      <c r="H27" s="270"/>
      <c r="I27" s="270"/>
    </row>
    <row r="28" spans="1:9" ht="15.75" thickBot="1">
      <c r="A28" s="246" t="s">
        <v>97</v>
      </c>
      <c r="B28" s="3">
        <v>2</v>
      </c>
      <c r="C28" s="3">
        <v>3</v>
      </c>
      <c r="D28" s="3">
        <v>4</v>
      </c>
      <c r="E28" s="3">
        <v>5</v>
      </c>
      <c r="F28" s="3">
        <v>6</v>
      </c>
      <c r="G28" s="3">
        <v>7</v>
      </c>
      <c r="H28" s="247"/>
      <c r="I28" s="247"/>
    </row>
    <row r="29" spans="1:9" ht="16.5" thickBot="1" thickTop="1">
      <c r="A29" s="242">
        <f>B29+C29+D29+E29+F29</f>
        <v>0</v>
      </c>
      <c r="B29" s="243"/>
      <c r="C29" s="243"/>
      <c r="D29" s="243"/>
      <c r="E29" s="243"/>
      <c r="F29" s="243"/>
      <c r="G29" s="243"/>
      <c r="H29" s="248"/>
      <c r="I29" s="249" t="b">
        <f>A29=B19</f>
        <v>1</v>
      </c>
    </row>
    <row r="30" ht="15.75" thickTop="1"/>
    <row r="31" ht="15">
      <c r="A31" s="215" t="s">
        <v>2843</v>
      </c>
    </row>
    <row r="32" spans="1:8" ht="15">
      <c r="A32" s="250"/>
      <c r="B32" s="250"/>
      <c r="C32" s="250"/>
      <c r="D32" s="250"/>
      <c r="E32" s="250"/>
      <c r="F32" s="250"/>
      <c r="G32" s="250"/>
      <c r="H32" s="250"/>
    </row>
    <row r="33" spans="1:8" ht="18.75" customHeight="1">
      <c r="A33" s="250"/>
      <c r="B33" s="250"/>
      <c r="C33" s="250"/>
      <c r="D33" s="250"/>
      <c r="E33" s="250"/>
      <c r="F33" s="250"/>
      <c r="G33" s="250"/>
      <c r="H33" s="250"/>
    </row>
    <row r="34" spans="1:8" ht="13.5" customHeight="1">
      <c r="A34" s="250"/>
      <c r="B34" s="250"/>
      <c r="C34" s="250"/>
      <c r="D34" s="250"/>
      <c r="E34" s="250"/>
      <c r="F34" s="250"/>
      <c r="G34" s="250"/>
      <c r="H34" s="250"/>
    </row>
    <row r="35" spans="1:8" ht="12.75" customHeight="1">
      <c r="A35" s="250"/>
      <c r="B35" s="250"/>
      <c r="C35" s="250"/>
      <c r="D35" s="250"/>
      <c r="E35" s="250"/>
      <c r="F35" s="250"/>
      <c r="G35" s="250"/>
      <c r="H35" s="250"/>
    </row>
    <row r="36" spans="1:8" ht="12.75" customHeight="1">
      <c r="A36" s="250"/>
      <c r="B36" s="250"/>
      <c r="C36" s="250"/>
      <c r="D36" s="250"/>
      <c r="E36" s="250"/>
      <c r="F36" s="250"/>
      <c r="G36" s="250"/>
      <c r="H36" s="250"/>
    </row>
    <row r="37" spans="1:8" ht="12.75" customHeight="1">
      <c r="A37" s="250"/>
      <c r="B37" s="250"/>
      <c r="C37" s="250"/>
      <c r="D37" s="250"/>
      <c r="E37" s="250"/>
      <c r="F37" s="250"/>
      <c r="G37" s="250"/>
      <c r="H37" s="250"/>
    </row>
    <row r="38" spans="1:8" ht="15.75" customHeight="1">
      <c r="A38" s="250"/>
      <c r="B38" s="250"/>
      <c r="C38" s="250"/>
      <c r="D38" s="250"/>
      <c r="E38" s="250"/>
      <c r="F38" s="250"/>
      <c r="G38" s="250"/>
      <c r="H38" s="250"/>
    </row>
    <row r="39" spans="1:8" ht="16.5" customHeight="1">
      <c r="A39" s="250"/>
      <c r="B39" s="250"/>
      <c r="C39" s="250"/>
      <c r="D39" s="250"/>
      <c r="E39" s="250"/>
      <c r="F39" s="250"/>
      <c r="G39" s="250"/>
      <c r="H39" s="250"/>
    </row>
    <row r="40" spans="1:8" ht="15">
      <c r="A40" s="250"/>
      <c r="B40" s="250"/>
      <c r="C40" s="250"/>
      <c r="D40" s="250"/>
      <c r="E40" s="250"/>
      <c r="F40" s="250"/>
      <c r="G40" s="250"/>
      <c r="H40" s="250"/>
    </row>
  </sheetData>
  <sheetProtection password="D594" sheet="1"/>
  <mergeCells count="20">
    <mergeCell ref="H25:H27"/>
    <mergeCell ref="I25:I27"/>
    <mergeCell ref="A24:A27"/>
    <mergeCell ref="B24:B27"/>
    <mergeCell ref="C24:C27"/>
    <mergeCell ref="D24:D27"/>
    <mergeCell ref="E24:E27"/>
    <mergeCell ref="F24:G24"/>
    <mergeCell ref="F25:F27"/>
    <mergeCell ref="G25:G27"/>
    <mergeCell ref="A14:A17"/>
    <mergeCell ref="B14:B17"/>
    <mergeCell ref="C14:F14"/>
    <mergeCell ref="G14:H14"/>
    <mergeCell ref="C15:C17"/>
    <mergeCell ref="D15:F15"/>
    <mergeCell ref="G15:G17"/>
    <mergeCell ref="H15:H17"/>
    <mergeCell ref="D16:D17"/>
    <mergeCell ref="E16:F1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M185"/>
  <sheetViews>
    <sheetView zoomScale="75" zoomScaleNormal="75" zoomScalePageLayoutView="0" workbookViewId="0" topLeftCell="A25">
      <selection activeCell="K9" sqref="K9:R10"/>
    </sheetView>
  </sheetViews>
  <sheetFormatPr defaultColWidth="9.140625" defaultRowHeight="15"/>
  <cols>
    <col min="1" max="1" width="9.140625" style="83" customWidth="1"/>
    <col min="2" max="2" width="23.00390625" style="83" customWidth="1"/>
    <col min="3" max="3" width="16.28125" style="83" customWidth="1"/>
    <col min="4" max="4" width="12.8515625" style="83" customWidth="1"/>
    <col min="5" max="5" width="12.57421875" style="83" customWidth="1"/>
    <col min="6" max="6" width="12.28125" style="83" customWidth="1"/>
    <col min="7" max="11" width="9.28125" style="83" bestFit="1" customWidth="1"/>
    <col min="12" max="12" width="11.57421875" style="83" customWidth="1"/>
    <col min="13" max="18" width="9.28125" style="83" bestFit="1" customWidth="1"/>
    <col min="19" max="19" width="11.28125" style="83" customWidth="1"/>
    <col min="20" max="30" width="9.28125" style="83" bestFit="1" customWidth="1"/>
    <col min="31" max="31" width="11.00390625" style="83" customWidth="1"/>
    <col min="32" max="37" width="9.28125" style="83" bestFit="1" customWidth="1"/>
    <col min="38" max="39" width="10.00390625" style="83" bestFit="1" customWidth="1"/>
    <col min="40" max="16384" width="9.140625" style="83" customWidth="1"/>
  </cols>
  <sheetData>
    <row r="1" spans="2:15" ht="12.75">
      <c r="B1" s="4" t="s">
        <v>78</v>
      </c>
      <c r="C1" s="16"/>
      <c r="D1" s="16"/>
      <c r="E1" s="16"/>
      <c r="F1" s="16"/>
      <c r="G1" s="16"/>
      <c r="H1" s="16"/>
      <c r="O1" s="83" t="str">
        <f>IF(F12="da","1","0")</f>
        <v>0</v>
      </c>
    </row>
    <row r="2" spans="2:8" ht="12.75">
      <c r="B2" s="16"/>
      <c r="C2" s="16"/>
      <c r="D2" s="94" t="s">
        <v>391</v>
      </c>
      <c r="E2" s="16"/>
      <c r="F2" s="16"/>
      <c r="G2" s="16"/>
      <c r="H2" s="16"/>
    </row>
    <row r="3" spans="2:8" ht="12.75">
      <c r="B3" s="4" t="s">
        <v>68</v>
      </c>
      <c r="C3" s="95">
        <f>Program!B3</f>
        <v>0</v>
      </c>
      <c r="D3" s="95"/>
      <c r="E3" s="96"/>
      <c r="F3" s="16"/>
      <c r="G3" s="16"/>
      <c r="H3" s="16"/>
    </row>
    <row r="4" spans="2:8" ht="12.75">
      <c r="B4" s="4" t="s">
        <v>70</v>
      </c>
      <c r="C4" s="97">
        <f>Program!B4</f>
      </c>
      <c r="D4" s="4"/>
      <c r="E4" s="4"/>
      <c r="F4" s="9"/>
      <c r="G4" s="4"/>
      <c r="H4" s="16"/>
    </row>
    <row r="5" spans="2:8" ht="12.75">
      <c r="B5" s="4" t="s">
        <v>69</v>
      </c>
      <c r="C5" s="97">
        <f>Program!B5</f>
      </c>
      <c r="D5" s="4"/>
      <c r="E5" s="4"/>
      <c r="F5" s="9"/>
      <c r="G5" s="4"/>
      <c r="H5" s="16"/>
    </row>
    <row r="6" spans="2:8" ht="12.75">
      <c r="B6" s="4" t="s">
        <v>67</v>
      </c>
      <c r="C6" s="97">
        <f>Program!B6</f>
      </c>
      <c r="D6" s="13"/>
      <c r="E6" s="13"/>
      <c r="F6" s="14"/>
      <c r="G6" s="4"/>
      <c r="H6" s="16"/>
    </row>
    <row r="7" spans="2:18" ht="15">
      <c r="B7" s="4" t="s">
        <v>77</v>
      </c>
      <c r="C7" s="97">
        <f>Program!B7</f>
      </c>
      <c r="D7" s="16"/>
      <c r="E7" s="16"/>
      <c r="F7" s="16"/>
      <c r="G7" s="16"/>
      <c r="H7" s="16"/>
      <c r="L7" s="4" t="s">
        <v>523</v>
      </c>
      <c r="M7" s="157" t="s">
        <v>528</v>
      </c>
      <c r="N7"/>
      <c r="O7"/>
      <c r="P7"/>
      <c r="Q7"/>
      <c r="R7"/>
    </row>
    <row r="8" spans="2:18" ht="38.25">
      <c r="B8" s="4" t="s">
        <v>399</v>
      </c>
      <c r="C8" s="97">
        <f>Program!B8</f>
      </c>
      <c r="D8" s="16"/>
      <c r="E8" s="16"/>
      <c r="F8" s="16"/>
      <c r="G8" s="16"/>
      <c r="H8" s="16"/>
      <c r="L8" s="158" t="s">
        <v>524</v>
      </c>
      <c r="M8" s="158" t="s">
        <v>514</v>
      </c>
      <c r="N8" s="158" t="s">
        <v>525</v>
      </c>
      <c r="O8" s="158" t="s">
        <v>515</v>
      </c>
      <c r="P8" s="158" t="s">
        <v>516</v>
      </c>
      <c r="Q8" s="158" t="s">
        <v>513</v>
      </c>
      <c r="R8" s="158" t="s">
        <v>520</v>
      </c>
    </row>
    <row r="9" spans="2:18" ht="15">
      <c r="B9" s="4" t="s">
        <v>400</v>
      </c>
      <c r="C9" s="97">
        <f>Program!B9</f>
      </c>
      <c r="D9" s="16"/>
      <c r="E9" s="16"/>
      <c r="F9" s="16"/>
      <c r="G9" s="16"/>
      <c r="H9" s="16"/>
      <c r="K9" s="83">
        <f>$C$5</f>
      </c>
      <c r="L9" s="163">
        <f>IF(Felszereltség!A14="x",1,0)</f>
        <v>0</v>
      </c>
      <c r="M9" s="163">
        <f>IF(Felszereltség!B14="x",1,0)</f>
        <v>0</v>
      </c>
      <c r="N9" s="163">
        <f>IF(Felszereltség!C14="x",1,0)</f>
        <v>0</v>
      </c>
      <c r="O9" s="163">
        <f>IF(Felszereltség!D14="x",1,0)</f>
        <v>0</v>
      </c>
      <c r="P9" s="163">
        <f>IF(Felszereltség!E14="x",1,0)</f>
        <v>0</v>
      </c>
      <c r="Q9" s="163">
        <f>IF(Felszereltség!F14="x",1,0)</f>
        <v>0</v>
      </c>
      <c r="R9" s="163">
        <f>IF(Felszereltség!G14="x",1,0)</f>
        <v>0</v>
      </c>
    </row>
    <row r="10" spans="2:18" ht="15">
      <c r="B10" s="4" t="s">
        <v>401</v>
      </c>
      <c r="C10" s="97">
        <f>Program!B10</f>
      </c>
      <c r="D10" s="16"/>
      <c r="E10" s="16"/>
      <c r="F10" s="98"/>
      <c r="G10" s="99"/>
      <c r="H10" s="16"/>
      <c r="L10"/>
      <c r="M10"/>
      <c r="N10"/>
      <c r="O10"/>
      <c r="P10"/>
      <c r="Q10"/>
      <c r="R10"/>
    </row>
    <row r="11" spans="2:18" ht="15">
      <c r="B11" s="16"/>
      <c r="C11" s="16"/>
      <c r="D11" s="16"/>
      <c r="E11" s="16"/>
      <c r="F11" s="16"/>
      <c r="G11" s="16"/>
      <c r="H11" s="16"/>
      <c r="L11"/>
      <c r="M11"/>
      <c r="N11"/>
      <c r="O11"/>
      <c r="P11"/>
      <c r="Q11"/>
      <c r="R11"/>
    </row>
    <row r="12" spans="2:18" ht="15">
      <c r="B12" s="19" t="s">
        <v>2604</v>
      </c>
      <c r="C12" s="16"/>
      <c r="D12" s="16"/>
      <c r="E12" s="16"/>
      <c r="F12" s="100">
        <f>Program!D12</f>
        <v>0</v>
      </c>
      <c r="G12" s="101" t="s">
        <v>11</v>
      </c>
      <c r="H12" s="16"/>
      <c r="L12" s="4" t="s">
        <v>521</v>
      </c>
      <c r="M12"/>
      <c r="N12"/>
      <c r="O12"/>
      <c r="P12"/>
      <c r="Q12"/>
      <c r="R12"/>
    </row>
    <row r="13" spans="2:18" ht="51">
      <c r="B13" s="14"/>
      <c r="C13" s="16"/>
      <c r="D13" s="16"/>
      <c r="E13" s="16"/>
      <c r="F13" s="98"/>
      <c r="G13" s="99"/>
      <c r="H13" s="16"/>
      <c r="L13" s="160" t="s">
        <v>526</v>
      </c>
      <c r="M13" s="160" t="s">
        <v>517</v>
      </c>
      <c r="N13" s="160" t="s">
        <v>527</v>
      </c>
      <c r="O13" s="160" t="s">
        <v>518</v>
      </c>
      <c r="P13" s="160" t="s">
        <v>519</v>
      </c>
      <c r="Q13" s="160" t="s">
        <v>540</v>
      </c>
      <c r="R13"/>
    </row>
    <row r="14" spans="2:18" ht="15">
      <c r="B14" s="14"/>
      <c r="C14" s="16"/>
      <c r="D14" s="16"/>
      <c r="E14" s="16"/>
      <c r="F14" s="98"/>
      <c r="G14" s="99"/>
      <c r="H14" s="16"/>
      <c r="K14" s="83">
        <f>$C$5</f>
      </c>
      <c r="L14" s="164">
        <f>Felszereltség!A19</f>
        <v>0</v>
      </c>
      <c r="M14" s="164">
        <f>Felszereltség!B19</f>
        <v>0</v>
      </c>
      <c r="N14" s="164">
        <f>Felszereltség!C19</f>
        <v>0</v>
      </c>
      <c r="O14" s="164">
        <f>Felszereltség!D19</f>
        <v>0</v>
      </c>
      <c r="P14" s="164">
        <f>Felszereltség!E19</f>
        <v>0</v>
      </c>
      <c r="Q14" s="164">
        <f>Felszereltség!F19</f>
        <v>0</v>
      </c>
      <c r="R14"/>
    </row>
    <row r="15" spans="2:8" ht="12.75">
      <c r="B15" s="14" t="s">
        <v>405</v>
      </c>
      <c r="C15" s="16"/>
      <c r="D15" s="16"/>
      <c r="E15" s="16"/>
      <c r="F15" s="16"/>
      <c r="G15" s="16"/>
      <c r="H15" s="16"/>
    </row>
    <row r="16" spans="2:9" ht="12.75">
      <c r="B16" s="91" t="s">
        <v>402</v>
      </c>
      <c r="C16" s="91" t="s">
        <v>0</v>
      </c>
      <c r="D16" s="91" t="s">
        <v>1</v>
      </c>
      <c r="E16" s="91" t="s">
        <v>2</v>
      </c>
      <c r="F16" s="91" t="s">
        <v>3</v>
      </c>
      <c r="G16" s="91" t="s">
        <v>4</v>
      </c>
      <c r="H16" s="91" t="s">
        <v>5</v>
      </c>
      <c r="I16" s="91" t="s">
        <v>6</v>
      </c>
    </row>
    <row r="17" spans="1:9" ht="12.75">
      <c r="A17" s="83">
        <f>$C$5</f>
      </c>
      <c r="B17" s="102">
        <f>Program!A17</f>
      </c>
      <c r="C17" s="102">
        <f>Program!B17</f>
        <v>0</v>
      </c>
      <c r="D17" s="102">
        <f>Program!C17</f>
        <v>0</v>
      </c>
      <c r="E17" s="102">
        <f>Program!D17</f>
        <v>0</v>
      </c>
      <c r="F17" s="102">
        <f>Program!E17</f>
        <v>0</v>
      </c>
      <c r="G17" s="102">
        <f>Program!F17</f>
        <v>0</v>
      </c>
      <c r="H17" s="102">
        <f>Program!G17</f>
        <v>0</v>
      </c>
      <c r="I17" s="102">
        <f>Program!H17</f>
        <v>0</v>
      </c>
    </row>
    <row r="18" spans="1:9" ht="12.75">
      <c r="A18" s="83">
        <f>$C$5</f>
      </c>
      <c r="B18" s="102">
        <f>Program!A18</f>
      </c>
      <c r="C18" s="102">
        <f>Program!B18</f>
        <v>0</v>
      </c>
      <c r="D18" s="102">
        <f>Program!C18</f>
        <v>0</v>
      </c>
      <c r="E18" s="102">
        <f>Program!D18</f>
        <v>0</v>
      </c>
      <c r="F18" s="102">
        <f>Program!E18</f>
        <v>0</v>
      </c>
      <c r="G18" s="102">
        <f>Program!F18</f>
        <v>0</v>
      </c>
      <c r="H18" s="102">
        <f>Program!G18</f>
        <v>0</v>
      </c>
      <c r="I18" s="102">
        <f>Program!H18</f>
        <v>0</v>
      </c>
    </row>
    <row r="19" spans="1:9" ht="12.75">
      <c r="A19" s="83">
        <f>$C$5</f>
      </c>
      <c r="B19" s="102">
        <f>Program!A19</f>
      </c>
      <c r="C19" s="102">
        <f>Program!B19</f>
        <v>0</v>
      </c>
      <c r="D19" s="102">
        <f>Program!C19</f>
        <v>0</v>
      </c>
      <c r="E19" s="102">
        <f>Program!D19</f>
        <v>0</v>
      </c>
      <c r="F19" s="102">
        <f>Program!E19</f>
        <v>0</v>
      </c>
      <c r="G19" s="102">
        <f>Program!F19</f>
        <v>0</v>
      </c>
      <c r="H19" s="102">
        <f>Program!G19</f>
        <v>0</v>
      </c>
      <c r="I19" s="102">
        <f>Program!H19</f>
        <v>0</v>
      </c>
    </row>
    <row r="20" spans="2:8" ht="12.75">
      <c r="B20" s="103"/>
      <c r="C20" s="103"/>
      <c r="D20" s="103"/>
      <c r="E20" s="103"/>
      <c r="F20" s="103"/>
      <c r="G20" s="103"/>
      <c r="H20" s="103"/>
    </row>
    <row r="22" ht="12.75">
      <c r="B22" s="22" t="s">
        <v>403</v>
      </c>
    </row>
    <row r="23" spans="1:39" s="16" customFormat="1" ht="12.75">
      <c r="A23" s="83"/>
      <c r="B23" s="22"/>
      <c r="C23" s="23"/>
      <c r="D23" s="23"/>
      <c r="E23" s="23"/>
      <c r="F23" s="23"/>
      <c r="G23" s="23"/>
      <c r="H23" s="23"/>
      <c r="I23" s="24"/>
      <c r="J23" s="24"/>
      <c r="K23" s="24"/>
      <c r="L23" s="89"/>
      <c r="AK23" s="304" t="s">
        <v>379</v>
      </c>
      <c r="AL23" s="304"/>
      <c r="AM23" s="304"/>
    </row>
    <row r="24" spans="1:39" s="16" customFormat="1" ht="76.5">
      <c r="A24" s="83"/>
      <c r="B24" s="292" t="s">
        <v>7</v>
      </c>
      <c r="C24" s="292"/>
      <c r="D24" s="92" t="s">
        <v>10</v>
      </c>
      <c r="E24" s="90" t="s">
        <v>189</v>
      </c>
      <c r="F24" s="90" t="s">
        <v>111</v>
      </c>
      <c r="G24" s="90" t="s">
        <v>192</v>
      </c>
      <c r="H24" s="90" t="s">
        <v>188</v>
      </c>
      <c r="I24" s="90" t="s">
        <v>395</v>
      </c>
      <c r="J24" s="90" t="s">
        <v>29</v>
      </c>
      <c r="K24" s="90" t="s">
        <v>187</v>
      </c>
      <c r="L24" s="90" t="s">
        <v>404</v>
      </c>
      <c r="M24" s="90" t="s">
        <v>198</v>
      </c>
      <c r="N24" s="90" t="s">
        <v>202</v>
      </c>
      <c r="O24" s="90" t="s">
        <v>201</v>
      </c>
      <c r="P24" s="90" t="s">
        <v>200</v>
      </c>
      <c r="Q24" s="90" t="s">
        <v>109</v>
      </c>
      <c r="R24" s="90" t="s">
        <v>112</v>
      </c>
      <c r="S24" s="90" t="s">
        <v>39</v>
      </c>
      <c r="T24" s="90" t="s">
        <v>113</v>
      </c>
      <c r="U24" s="90" t="s">
        <v>108</v>
      </c>
      <c r="V24" s="90" t="s">
        <v>30</v>
      </c>
      <c r="W24" s="90" t="s">
        <v>397</v>
      </c>
      <c r="X24" s="90" t="s">
        <v>199</v>
      </c>
      <c r="Y24" s="90" t="s">
        <v>398</v>
      </c>
      <c r="Z24" s="90" t="s">
        <v>193</v>
      </c>
      <c r="AA24" s="90" t="s">
        <v>190</v>
      </c>
      <c r="AB24" s="90" t="s">
        <v>43</v>
      </c>
      <c r="AC24" s="90" t="s">
        <v>394</v>
      </c>
      <c r="AD24" s="90" t="s">
        <v>203</v>
      </c>
      <c r="AE24" s="90" t="s">
        <v>32</v>
      </c>
      <c r="AF24" s="90" t="s">
        <v>204</v>
      </c>
      <c r="AG24" s="90" t="s">
        <v>115</v>
      </c>
      <c r="AH24" s="90" t="s">
        <v>396</v>
      </c>
      <c r="AI24" s="90" t="s">
        <v>107</v>
      </c>
      <c r="AJ24" s="90" t="s">
        <v>205</v>
      </c>
      <c r="AK24" s="104">
        <f>Tevékenység!AJ14</f>
        <v>0</v>
      </c>
      <c r="AL24" s="104">
        <f>Tevékenység!AK14</f>
        <v>0</v>
      </c>
      <c r="AM24" s="104">
        <f>Tevékenység!AL14</f>
        <v>0</v>
      </c>
    </row>
    <row r="25" spans="1:39" s="16" customFormat="1" ht="12.75">
      <c r="A25" s="83">
        <f aca="true" t="shared" si="0" ref="A25:A32">$C$5</f>
      </c>
      <c r="B25" s="277" t="s">
        <v>10</v>
      </c>
      <c r="C25" s="105" t="s">
        <v>8</v>
      </c>
      <c r="D25" s="106">
        <f>SUM(E25:AM25)</f>
        <v>0</v>
      </c>
      <c r="E25" s="107">
        <f>E27+E28</f>
        <v>0</v>
      </c>
      <c r="F25" s="108">
        <f aca="true" t="shared" si="1" ref="F25:AM25">F27+F28</f>
        <v>0</v>
      </c>
      <c r="G25" s="108">
        <f t="shared" si="1"/>
        <v>0</v>
      </c>
      <c r="H25" s="108">
        <f t="shared" si="1"/>
        <v>0</v>
      </c>
      <c r="I25" s="108">
        <f t="shared" si="1"/>
        <v>0</v>
      </c>
      <c r="J25" s="108">
        <f t="shared" si="1"/>
        <v>0</v>
      </c>
      <c r="K25" s="108">
        <f t="shared" si="1"/>
        <v>0</v>
      </c>
      <c r="L25" s="108">
        <f t="shared" si="1"/>
        <v>0</v>
      </c>
      <c r="M25" s="108">
        <f t="shared" si="1"/>
        <v>0</v>
      </c>
      <c r="N25" s="108">
        <f t="shared" si="1"/>
        <v>0</v>
      </c>
      <c r="O25" s="108">
        <f t="shared" si="1"/>
        <v>0</v>
      </c>
      <c r="P25" s="108">
        <f t="shared" si="1"/>
        <v>0</v>
      </c>
      <c r="Q25" s="108">
        <f t="shared" si="1"/>
        <v>0</v>
      </c>
      <c r="R25" s="108">
        <f t="shared" si="1"/>
        <v>0</v>
      </c>
      <c r="S25" s="108">
        <f t="shared" si="1"/>
        <v>0</v>
      </c>
      <c r="T25" s="108">
        <f t="shared" si="1"/>
        <v>0</v>
      </c>
      <c r="U25" s="108">
        <f t="shared" si="1"/>
        <v>0</v>
      </c>
      <c r="V25" s="108">
        <f t="shared" si="1"/>
        <v>0</v>
      </c>
      <c r="W25" s="108">
        <f t="shared" si="1"/>
        <v>0</v>
      </c>
      <c r="X25" s="108">
        <f t="shared" si="1"/>
        <v>0</v>
      </c>
      <c r="Y25" s="108">
        <f t="shared" si="1"/>
        <v>0</v>
      </c>
      <c r="Z25" s="108">
        <f t="shared" si="1"/>
        <v>0</v>
      </c>
      <c r="AA25" s="108">
        <f t="shared" si="1"/>
        <v>0</v>
      </c>
      <c r="AB25" s="108">
        <f t="shared" si="1"/>
        <v>0</v>
      </c>
      <c r="AC25" s="108">
        <f t="shared" si="1"/>
        <v>0</v>
      </c>
      <c r="AD25" s="108">
        <f t="shared" si="1"/>
        <v>0</v>
      </c>
      <c r="AE25" s="108">
        <f t="shared" si="1"/>
        <v>0</v>
      </c>
      <c r="AF25" s="108">
        <f t="shared" si="1"/>
        <v>0</v>
      </c>
      <c r="AG25" s="108">
        <f t="shared" si="1"/>
        <v>0</v>
      </c>
      <c r="AH25" s="108">
        <f t="shared" si="1"/>
        <v>0</v>
      </c>
      <c r="AI25" s="108">
        <f t="shared" si="1"/>
        <v>0</v>
      </c>
      <c r="AJ25" s="108">
        <f t="shared" si="1"/>
        <v>0</v>
      </c>
      <c r="AK25" s="108">
        <f t="shared" si="1"/>
        <v>0</v>
      </c>
      <c r="AL25" s="108">
        <f t="shared" si="1"/>
        <v>0</v>
      </c>
      <c r="AM25" s="108">
        <f t="shared" si="1"/>
        <v>0</v>
      </c>
    </row>
    <row r="26" spans="1:39" s="16" customFormat="1" ht="12.75">
      <c r="A26" s="83">
        <f t="shared" si="0"/>
      </c>
      <c r="B26" s="277"/>
      <c r="C26" s="105" t="s">
        <v>9</v>
      </c>
      <c r="D26" s="106">
        <f aca="true" t="shared" si="2" ref="D26:D32">SUM(E26:AM26)</f>
        <v>0</v>
      </c>
      <c r="E26" s="107">
        <f>E30+E31</f>
        <v>0</v>
      </c>
      <c r="F26" s="108">
        <f aca="true" t="shared" si="3" ref="F26:AM26">F30+F31</f>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08">
        <f t="shared" si="3"/>
        <v>0</v>
      </c>
      <c r="Q26" s="108">
        <f t="shared" si="3"/>
        <v>0</v>
      </c>
      <c r="R26" s="108">
        <f t="shared" si="3"/>
        <v>0</v>
      </c>
      <c r="S26" s="108">
        <f t="shared" si="3"/>
        <v>0</v>
      </c>
      <c r="T26" s="108">
        <f t="shared" si="3"/>
        <v>0</v>
      </c>
      <c r="U26" s="108">
        <f t="shared" si="3"/>
        <v>0</v>
      </c>
      <c r="V26" s="108">
        <f t="shared" si="3"/>
        <v>0</v>
      </c>
      <c r="W26" s="108">
        <f t="shared" si="3"/>
        <v>0</v>
      </c>
      <c r="X26" s="108">
        <f t="shared" si="3"/>
        <v>0</v>
      </c>
      <c r="Y26" s="108">
        <f t="shared" si="3"/>
        <v>0</v>
      </c>
      <c r="Z26" s="108">
        <f t="shared" si="3"/>
        <v>0</v>
      </c>
      <c r="AA26" s="108">
        <f t="shared" si="3"/>
        <v>0</v>
      </c>
      <c r="AB26" s="108">
        <f t="shared" si="3"/>
        <v>0</v>
      </c>
      <c r="AC26" s="108">
        <f t="shared" si="3"/>
        <v>0</v>
      </c>
      <c r="AD26" s="108">
        <f t="shared" si="3"/>
        <v>0</v>
      </c>
      <c r="AE26" s="108">
        <f t="shared" si="3"/>
        <v>0</v>
      </c>
      <c r="AF26" s="108">
        <f t="shared" si="3"/>
        <v>0</v>
      </c>
      <c r="AG26" s="108">
        <f t="shared" si="3"/>
        <v>0</v>
      </c>
      <c r="AH26" s="108">
        <f t="shared" si="3"/>
        <v>0</v>
      </c>
      <c r="AI26" s="108">
        <f t="shared" si="3"/>
        <v>0</v>
      </c>
      <c r="AJ26" s="108">
        <f t="shared" si="3"/>
        <v>0</v>
      </c>
      <c r="AK26" s="108">
        <f t="shared" si="3"/>
        <v>0</v>
      </c>
      <c r="AL26" s="108">
        <f t="shared" si="3"/>
        <v>0</v>
      </c>
      <c r="AM26" s="108">
        <f t="shared" si="3"/>
        <v>0</v>
      </c>
    </row>
    <row r="27" spans="1:39" s="16" customFormat="1" ht="25.5">
      <c r="A27" s="83">
        <f t="shared" si="0"/>
      </c>
      <c r="B27" s="277" t="s">
        <v>191</v>
      </c>
      <c r="C27" s="90" t="s">
        <v>338</v>
      </c>
      <c r="D27" s="109">
        <f t="shared" si="2"/>
        <v>0</v>
      </c>
      <c r="E27" s="110">
        <f>Tevékenység!D17</f>
        <v>0</v>
      </c>
      <c r="F27" s="187">
        <f>Tevékenység!E17</f>
        <v>0</v>
      </c>
      <c r="G27" s="187">
        <f>Tevékenység!F17</f>
        <v>0</v>
      </c>
      <c r="H27" s="187">
        <f>Tevékenység!G17</f>
        <v>0</v>
      </c>
      <c r="I27" s="187">
        <f>Tevékenység!H17</f>
        <v>0</v>
      </c>
      <c r="J27" s="187">
        <f>Tevékenység!I17</f>
        <v>0</v>
      </c>
      <c r="K27" s="187">
        <f>Tevékenység!J17</f>
        <v>0</v>
      </c>
      <c r="L27" s="187">
        <f>Tevékenység!K17</f>
        <v>0</v>
      </c>
      <c r="M27" s="187">
        <f>Tevékenység!L17</f>
        <v>0</v>
      </c>
      <c r="N27" s="187">
        <f>Tevékenység!M17</f>
        <v>0</v>
      </c>
      <c r="O27" s="187">
        <f>Tevékenység!N17</f>
        <v>0</v>
      </c>
      <c r="P27" s="187">
        <f>Tevékenység!O17</f>
        <v>0</v>
      </c>
      <c r="Q27" s="187">
        <f>Tevékenység!P17</f>
        <v>0</v>
      </c>
      <c r="R27" s="187">
        <f>Tevékenység!Q17</f>
        <v>0</v>
      </c>
      <c r="S27" s="187">
        <f>Tevékenység!R17</f>
        <v>0</v>
      </c>
      <c r="T27" s="187">
        <f>Tevékenység!S17</f>
        <v>0</v>
      </c>
      <c r="U27" s="187">
        <f>Tevékenység!T17</f>
        <v>0</v>
      </c>
      <c r="V27" s="187">
        <f>Tevékenység!U17</f>
        <v>0</v>
      </c>
      <c r="W27" s="187">
        <f>Tevékenység!V17</f>
        <v>0</v>
      </c>
      <c r="X27" s="187">
        <f>Tevékenység!W17</f>
        <v>0</v>
      </c>
      <c r="Y27" s="187">
        <f>Tevékenység!X17</f>
        <v>0</v>
      </c>
      <c r="Z27" s="187">
        <f>Tevékenység!Y17</f>
        <v>0</v>
      </c>
      <c r="AA27" s="187">
        <f>Tevékenység!Z17</f>
        <v>0</v>
      </c>
      <c r="AB27" s="187">
        <f>Tevékenység!AA17</f>
        <v>0</v>
      </c>
      <c r="AC27" s="187">
        <f>Tevékenység!AB17</f>
        <v>0</v>
      </c>
      <c r="AD27" s="187">
        <f>Tevékenység!AC17</f>
        <v>0</v>
      </c>
      <c r="AE27" s="187">
        <f>Tevékenység!AD17</f>
        <v>0</v>
      </c>
      <c r="AF27" s="187">
        <f>Tevékenység!AE17</f>
        <v>0</v>
      </c>
      <c r="AG27" s="187">
        <f>Tevékenység!AF17</f>
        <v>0</v>
      </c>
      <c r="AH27" s="187">
        <f>Tevékenység!AG17</f>
        <v>0</v>
      </c>
      <c r="AI27" s="187">
        <f>Tevékenység!AH17</f>
        <v>0</v>
      </c>
      <c r="AJ27" s="187">
        <f>Tevékenység!AI17</f>
        <v>0</v>
      </c>
      <c r="AK27" s="187">
        <f>Tevékenység!AJ17</f>
        <v>0</v>
      </c>
      <c r="AL27" s="187">
        <f>Tevékenység!AK17</f>
        <v>0</v>
      </c>
      <c r="AM27" s="187">
        <f>Tevékenység!AL17</f>
        <v>0</v>
      </c>
    </row>
    <row r="28" spans="1:39" s="16" customFormat="1" ht="12.75">
      <c r="A28" s="83">
        <f t="shared" si="0"/>
      </c>
      <c r="B28" s="277"/>
      <c r="C28" s="90" t="s">
        <v>185</v>
      </c>
      <c r="D28" s="109">
        <f t="shared" si="2"/>
        <v>0</v>
      </c>
      <c r="E28" s="110">
        <f>Tevékenység!D18</f>
        <v>0</v>
      </c>
      <c r="F28" s="187">
        <f>Tevékenység!E18</f>
        <v>0</v>
      </c>
      <c r="G28" s="187">
        <f>Tevékenység!F18</f>
        <v>0</v>
      </c>
      <c r="H28" s="187">
        <f>Tevékenység!G18</f>
        <v>0</v>
      </c>
      <c r="I28" s="187">
        <f>Tevékenység!H18</f>
        <v>0</v>
      </c>
      <c r="J28" s="187">
        <f>Tevékenység!I18</f>
        <v>0</v>
      </c>
      <c r="K28" s="187">
        <f>Tevékenység!J18</f>
        <v>0</v>
      </c>
      <c r="L28" s="187">
        <f>Tevékenység!K18</f>
        <v>0</v>
      </c>
      <c r="M28" s="187">
        <f>Tevékenység!L18</f>
        <v>0</v>
      </c>
      <c r="N28" s="187">
        <f>Tevékenység!M18</f>
        <v>0</v>
      </c>
      <c r="O28" s="187">
        <f>Tevékenység!N18</f>
        <v>0</v>
      </c>
      <c r="P28" s="187">
        <f>Tevékenység!O18</f>
        <v>0</v>
      </c>
      <c r="Q28" s="187">
        <f>Tevékenység!P18</f>
        <v>0</v>
      </c>
      <c r="R28" s="187">
        <f>Tevékenység!Q18</f>
        <v>0</v>
      </c>
      <c r="S28" s="187">
        <f>Tevékenység!R18</f>
        <v>0</v>
      </c>
      <c r="T28" s="187">
        <f>Tevékenység!S18</f>
        <v>0</v>
      </c>
      <c r="U28" s="187">
        <f>Tevékenység!T18</f>
        <v>0</v>
      </c>
      <c r="V28" s="187">
        <f>Tevékenység!U18</f>
        <v>0</v>
      </c>
      <c r="W28" s="187">
        <f>Tevékenység!V18</f>
        <v>0</v>
      </c>
      <c r="X28" s="187">
        <f>Tevékenység!W18</f>
        <v>0</v>
      </c>
      <c r="Y28" s="187">
        <f>Tevékenység!X18</f>
        <v>0</v>
      </c>
      <c r="Z28" s="187">
        <f>Tevékenység!Y18</f>
        <v>0</v>
      </c>
      <c r="AA28" s="187">
        <f>Tevékenység!Z18</f>
        <v>0</v>
      </c>
      <c r="AB28" s="187">
        <f>Tevékenység!AA18</f>
        <v>0</v>
      </c>
      <c r="AC28" s="187">
        <f>Tevékenység!AB18</f>
        <v>0</v>
      </c>
      <c r="AD28" s="187">
        <f>Tevékenység!AC18</f>
        <v>0</v>
      </c>
      <c r="AE28" s="187">
        <f>Tevékenység!AD18</f>
        <v>0</v>
      </c>
      <c r="AF28" s="187">
        <f>Tevékenység!AE18</f>
        <v>0</v>
      </c>
      <c r="AG28" s="187">
        <f>Tevékenység!AF18</f>
        <v>0</v>
      </c>
      <c r="AH28" s="187">
        <f>Tevékenység!AG18</f>
        <v>0</v>
      </c>
      <c r="AI28" s="187">
        <f>Tevékenység!AH18</f>
        <v>0</v>
      </c>
      <c r="AJ28" s="187">
        <f>Tevékenység!AI18</f>
        <v>0</v>
      </c>
      <c r="AK28" s="187">
        <f>Tevékenység!AJ18</f>
        <v>0</v>
      </c>
      <c r="AL28" s="187">
        <f>Tevékenység!AK18</f>
        <v>0</v>
      </c>
      <c r="AM28" s="187">
        <f>Tevékenység!AL18</f>
        <v>0</v>
      </c>
    </row>
    <row r="29" spans="1:39" s="16" customFormat="1" ht="12.75">
      <c r="A29" s="83">
        <f t="shared" si="0"/>
      </c>
      <c r="B29" s="277"/>
      <c r="C29" s="90" t="s">
        <v>186</v>
      </c>
      <c r="D29" s="109">
        <f t="shared" si="2"/>
        <v>0</v>
      </c>
      <c r="E29" s="110">
        <f>Tevékenység!D19</f>
        <v>0</v>
      </c>
      <c r="F29" s="187">
        <f>Tevékenység!E19</f>
        <v>0</v>
      </c>
      <c r="G29" s="187">
        <f>Tevékenység!F19</f>
        <v>0</v>
      </c>
      <c r="H29" s="187">
        <f>Tevékenység!G19</f>
        <v>0</v>
      </c>
      <c r="I29" s="187">
        <f>Tevékenység!H19</f>
        <v>0</v>
      </c>
      <c r="J29" s="187">
        <f>Tevékenység!I19</f>
        <v>0</v>
      </c>
      <c r="K29" s="187">
        <f>Tevékenység!J19</f>
        <v>0</v>
      </c>
      <c r="L29" s="187">
        <f>Tevékenység!K19</f>
        <v>0</v>
      </c>
      <c r="M29" s="187">
        <f>Tevékenység!L19</f>
        <v>0</v>
      </c>
      <c r="N29" s="187">
        <f>Tevékenység!M19</f>
        <v>0</v>
      </c>
      <c r="O29" s="187">
        <f>Tevékenység!N19</f>
        <v>0</v>
      </c>
      <c r="P29" s="187">
        <f>Tevékenység!O19</f>
        <v>0</v>
      </c>
      <c r="Q29" s="187">
        <f>Tevékenység!P19</f>
        <v>0</v>
      </c>
      <c r="R29" s="187">
        <f>Tevékenység!Q19</f>
        <v>0</v>
      </c>
      <c r="S29" s="187">
        <f>Tevékenység!R19</f>
        <v>0</v>
      </c>
      <c r="T29" s="187">
        <f>Tevékenység!S19</f>
        <v>0</v>
      </c>
      <c r="U29" s="187">
        <f>Tevékenység!T19</f>
        <v>0</v>
      </c>
      <c r="V29" s="187">
        <f>Tevékenység!U19</f>
        <v>0</v>
      </c>
      <c r="W29" s="187">
        <f>Tevékenység!V19</f>
        <v>0</v>
      </c>
      <c r="X29" s="187">
        <f>Tevékenység!W19</f>
        <v>0</v>
      </c>
      <c r="Y29" s="187">
        <f>Tevékenység!X19</f>
        <v>0</v>
      </c>
      <c r="Z29" s="187">
        <f>Tevékenység!Y19</f>
        <v>0</v>
      </c>
      <c r="AA29" s="187">
        <f>Tevékenység!Z19</f>
        <v>0</v>
      </c>
      <c r="AB29" s="187">
        <f>Tevékenység!AA19</f>
        <v>0</v>
      </c>
      <c r="AC29" s="187">
        <f>Tevékenység!AB19</f>
        <v>0</v>
      </c>
      <c r="AD29" s="187">
        <f>Tevékenység!AC19</f>
        <v>0</v>
      </c>
      <c r="AE29" s="187">
        <f>Tevékenység!AD19</f>
        <v>0</v>
      </c>
      <c r="AF29" s="187">
        <f>Tevékenység!AE19</f>
        <v>0</v>
      </c>
      <c r="AG29" s="187">
        <f>Tevékenység!AF19</f>
        <v>0</v>
      </c>
      <c r="AH29" s="187">
        <f>Tevékenység!AG19</f>
        <v>0</v>
      </c>
      <c r="AI29" s="187">
        <f>Tevékenység!AH19</f>
        <v>0</v>
      </c>
      <c r="AJ29" s="187">
        <f>Tevékenység!AI19</f>
        <v>0</v>
      </c>
      <c r="AK29" s="187">
        <f>Tevékenység!AJ19</f>
        <v>0</v>
      </c>
      <c r="AL29" s="187">
        <f>Tevékenység!AK19</f>
        <v>0</v>
      </c>
      <c r="AM29" s="187">
        <f>Tevékenység!AL19</f>
        <v>0</v>
      </c>
    </row>
    <row r="30" spans="1:39" s="16" customFormat="1" ht="25.5">
      <c r="A30" s="83">
        <f t="shared" si="0"/>
      </c>
      <c r="B30" s="277" t="s">
        <v>9</v>
      </c>
      <c r="C30" s="90" t="s">
        <v>339</v>
      </c>
      <c r="D30" s="109">
        <f t="shared" si="2"/>
        <v>0</v>
      </c>
      <c r="E30" s="110">
        <f>Tevékenység!D20</f>
        <v>0</v>
      </c>
      <c r="F30" s="187">
        <f>Tevékenység!E20</f>
        <v>0</v>
      </c>
      <c r="G30" s="187">
        <f>Tevékenység!F20</f>
        <v>0</v>
      </c>
      <c r="H30" s="187">
        <f>Tevékenység!G20</f>
        <v>0</v>
      </c>
      <c r="I30" s="187">
        <f>Tevékenység!H20</f>
        <v>0</v>
      </c>
      <c r="J30" s="187">
        <f>Tevékenység!I20</f>
        <v>0</v>
      </c>
      <c r="K30" s="187">
        <f>Tevékenység!J20</f>
        <v>0</v>
      </c>
      <c r="L30" s="187">
        <f>Tevékenység!K20</f>
        <v>0</v>
      </c>
      <c r="M30" s="187">
        <f>Tevékenység!L20</f>
        <v>0</v>
      </c>
      <c r="N30" s="187">
        <f>Tevékenység!M20</f>
        <v>0</v>
      </c>
      <c r="O30" s="187">
        <f>Tevékenység!N20</f>
        <v>0</v>
      </c>
      <c r="P30" s="187">
        <f>Tevékenység!O20</f>
        <v>0</v>
      </c>
      <c r="Q30" s="187">
        <f>Tevékenység!P20</f>
        <v>0</v>
      </c>
      <c r="R30" s="187">
        <f>Tevékenység!Q20</f>
        <v>0</v>
      </c>
      <c r="S30" s="187">
        <f>Tevékenység!R20</f>
        <v>0</v>
      </c>
      <c r="T30" s="187">
        <f>Tevékenység!S20</f>
        <v>0</v>
      </c>
      <c r="U30" s="187">
        <f>Tevékenység!T20</f>
        <v>0</v>
      </c>
      <c r="V30" s="187">
        <f>Tevékenység!U20</f>
        <v>0</v>
      </c>
      <c r="W30" s="187">
        <f>Tevékenység!V20</f>
        <v>0</v>
      </c>
      <c r="X30" s="187">
        <f>Tevékenység!W20</f>
        <v>0</v>
      </c>
      <c r="Y30" s="187">
        <f>Tevékenység!X20</f>
        <v>0</v>
      </c>
      <c r="Z30" s="187">
        <f>Tevékenység!Y20</f>
        <v>0</v>
      </c>
      <c r="AA30" s="187">
        <f>Tevékenység!Z20</f>
        <v>0</v>
      </c>
      <c r="AB30" s="187">
        <f>Tevékenység!AA20</f>
        <v>0</v>
      </c>
      <c r="AC30" s="187">
        <f>Tevékenység!AB20</f>
        <v>0</v>
      </c>
      <c r="AD30" s="187">
        <f>Tevékenység!AC20</f>
        <v>0</v>
      </c>
      <c r="AE30" s="187">
        <f>Tevékenység!AD20</f>
        <v>0</v>
      </c>
      <c r="AF30" s="187">
        <f>Tevékenység!AE20</f>
        <v>0</v>
      </c>
      <c r="AG30" s="187">
        <f>Tevékenység!AF20</f>
        <v>0</v>
      </c>
      <c r="AH30" s="187">
        <f>Tevékenység!AG20</f>
        <v>0</v>
      </c>
      <c r="AI30" s="187">
        <f>Tevékenység!AH20</f>
        <v>0</v>
      </c>
      <c r="AJ30" s="187">
        <f>Tevékenység!AI20</f>
        <v>0</v>
      </c>
      <c r="AK30" s="187">
        <f>Tevékenység!AJ20</f>
        <v>0</v>
      </c>
      <c r="AL30" s="187">
        <f>Tevékenység!AK20</f>
        <v>0</v>
      </c>
      <c r="AM30" s="187">
        <f>Tevékenység!AL20</f>
        <v>0</v>
      </c>
    </row>
    <row r="31" spans="1:39" s="16" customFormat="1" ht="12.75">
      <c r="A31" s="83">
        <f t="shared" si="0"/>
      </c>
      <c r="B31" s="277"/>
      <c r="C31" s="90" t="s">
        <v>185</v>
      </c>
      <c r="D31" s="109">
        <f t="shared" si="2"/>
        <v>0</v>
      </c>
      <c r="E31" s="110">
        <f>Tevékenység!D21</f>
        <v>0</v>
      </c>
      <c r="F31" s="187">
        <f>Tevékenység!E21</f>
        <v>0</v>
      </c>
      <c r="G31" s="187">
        <f>Tevékenység!F21</f>
        <v>0</v>
      </c>
      <c r="H31" s="187">
        <f>Tevékenység!G21</f>
        <v>0</v>
      </c>
      <c r="I31" s="187">
        <f>Tevékenység!H21</f>
        <v>0</v>
      </c>
      <c r="J31" s="187">
        <f>Tevékenység!I21</f>
        <v>0</v>
      </c>
      <c r="K31" s="187">
        <f>Tevékenység!J21</f>
        <v>0</v>
      </c>
      <c r="L31" s="187">
        <f>Tevékenység!K21</f>
        <v>0</v>
      </c>
      <c r="M31" s="187">
        <f>Tevékenység!L21</f>
        <v>0</v>
      </c>
      <c r="N31" s="187">
        <f>Tevékenység!M21</f>
        <v>0</v>
      </c>
      <c r="O31" s="187">
        <f>Tevékenység!N21</f>
        <v>0</v>
      </c>
      <c r="P31" s="187">
        <f>Tevékenység!O21</f>
        <v>0</v>
      </c>
      <c r="Q31" s="187">
        <f>Tevékenység!P21</f>
        <v>0</v>
      </c>
      <c r="R31" s="187">
        <f>Tevékenység!Q21</f>
        <v>0</v>
      </c>
      <c r="S31" s="187">
        <f>Tevékenység!R21</f>
        <v>0</v>
      </c>
      <c r="T31" s="187">
        <f>Tevékenység!S21</f>
        <v>0</v>
      </c>
      <c r="U31" s="187">
        <f>Tevékenység!T21</f>
        <v>0</v>
      </c>
      <c r="V31" s="187">
        <f>Tevékenység!U21</f>
        <v>0</v>
      </c>
      <c r="W31" s="187">
        <f>Tevékenység!V21</f>
        <v>0</v>
      </c>
      <c r="X31" s="187">
        <f>Tevékenység!W21</f>
        <v>0</v>
      </c>
      <c r="Y31" s="187">
        <f>Tevékenység!X21</f>
        <v>0</v>
      </c>
      <c r="Z31" s="187">
        <f>Tevékenység!Y21</f>
        <v>0</v>
      </c>
      <c r="AA31" s="187">
        <f>Tevékenység!Z21</f>
        <v>0</v>
      </c>
      <c r="AB31" s="187">
        <f>Tevékenység!AA21</f>
        <v>0</v>
      </c>
      <c r="AC31" s="187">
        <f>Tevékenység!AB21</f>
        <v>0</v>
      </c>
      <c r="AD31" s="187">
        <f>Tevékenység!AC21</f>
        <v>0</v>
      </c>
      <c r="AE31" s="187">
        <f>Tevékenység!AD21</f>
        <v>0</v>
      </c>
      <c r="AF31" s="187">
        <f>Tevékenység!AE21</f>
        <v>0</v>
      </c>
      <c r="AG31" s="187">
        <f>Tevékenység!AF21</f>
        <v>0</v>
      </c>
      <c r="AH31" s="187">
        <f>Tevékenység!AG21</f>
        <v>0</v>
      </c>
      <c r="AI31" s="187">
        <f>Tevékenység!AH21</f>
        <v>0</v>
      </c>
      <c r="AJ31" s="187">
        <f>Tevékenység!AI21</f>
        <v>0</v>
      </c>
      <c r="AK31" s="187">
        <f>Tevékenység!AJ21</f>
        <v>0</v>
      </c>
      <c r="AL31" s="187">
        <f>Tevékenység!AK21</f>
        <v>0</v>
      </c>
      <c r="AM31" s="187">
        <f>Tevékenység!AL21</f>
        <v>0</v>
      </c>
    </row>
    <row r="32" spans="1:39" ht="12.75">
      <c r="A32" s="83">
        <f t="shared" si="0"/>
      </c>
      <c r="B32" s="277"/>
      <c r="C32" s="90" t="s">
        <v>186</v>
      </c>
      <c r="D32" s="109">
        <f t="shared" si="2"/>
        <v>0</v>
      </c>
      <c r="E32" s="110">
        <f>Tevékenység!D22</f>
        <v>0</v>
      </c>
      <c r="F32" s="187">
        <f>Tevékenység!E22</f>
        <v>0</v>
      </c>
      <c r="G32" s="187">
        <f>Tevékenység!F22</f>
        <v>0</v>
      </c>
      <c r="H32" s="187">
        <f>Tevékenység!G22</f>
        <v>0</v>
      </c>
      <c r="I32" s="187">
        <f>Tevékenység!H22</f>
        <v>0</v>
      </c>
      <c r="J32" s="187">
        <f>Tevékenység!I22</f>
        <v>0</v>
      </c>
      <c r="K32" s="187">
        <f>Tevékenység!J22</f>
        <v>0</v>
      </c>
      <c r="L32" s="187">
        <f>Tevékenység!K22</f>
        <v>0</v>
      </c>
      <c r="M32" s="187">
        <f>Tevékenység!L22</f>
        <v>0</v>
      </c>
      <c r="N32" s="187">
        <f>Tevékenység!M22</f>
        <v>0</v>
      </c>
      <c r="O32" s="187">
        <f>Tevékenység!N22</f>
        <v>0</v>
      </c>
      <c r="P32" s="187">
        <f>Tevékenység!O22</f>
        <v>0</v>
      </c>
      <c r="Q32" s="187">
        <f>Tevékenység!P22</f>
        <v>0</v>
      </c>
      <c r="R32" s="187">
        <f>Tevékenység!Q22</f>
        <v>0</v>
      </c>
      <c r="S32" s="187">
        <f>Tevékenység!R22</f>
        <v>0</v>
      </c>
      <c r="T32" s="187">
        <f>Tevékenység!S22</f>
        <v>0</v>
      </c>
      <c r="U32" s="187">
        <f>Tevékenység!T22</f>
        <v>0</v>
      </c>
      <c r="V32" s="187">
        <f>Tevékenység!U22</f>
        <v>0</v>
      </c>
      <c r="W32" s="187">
        <f>Tevékenység!V22</f>
        <v>0</v>
      </c>
      <c r="X32" s="187">
        <f>Tevékenység!W22</f>
        <v>0</v>
      </c>
      <c r="Y32" s="187">
        <f>Tevékenység!X22</f>
        <v>0</v>
      </c>
      <c r="Z32" s="187">
        <f>Tevékenység!Y22</f>
        <v>0</v>
      </c>
      <c r="AA32" s="187">
        <f>Tevékenység!Z22</f>
        <v>0</v>
      </c>
      <c r="AB32" s="187">
        <f>Tevékenység!AA22</f>
        <v>0</v>
      </c>
      <c r="AC32" s="187">
        <f>Tevékenység!AB22</f>
        <v>0</v>
      </c>
      <c r="AD32" s="187">
        <f>Tevékenység!AC22</f>
        <v>0</v>
      </c>
      <c r="AE32" s="187">
        <f>Tevékenység!AD22</f>
        <v>0</v>
      </c>
      <c r="AF32" s="187">
        <f>Tevékenység!AE22</f>
        <v>0</v>
      </c>
      <c r="AG32" s="187">
        <f>Tevékenység!AF22</f>
        <v>0</v>
      </c>
      <c r="AH32" s="187">
        <f>Tevékenység!AG22</f>
        <v>0</v>
      </c>
      <c r="AI32" s="187">
        <f>Tevékenység!AH22</f>
        <v>0</v>
      </c>
      <c r="AJ32" s="187">
        <f>Tevékenység!AI22</f>
        <v>0</v>
      </c>
      <c r="AK32" s="187">
        <f>Tevékenység!AJ22</f>
        <v>0</v>
      </c>
      <c r="AL32" s="187">
        <f>Tevékenység!AK22</f>
        <v>0</v>
      </c>
      <c r="AM32" s="187">
        <f>Tevékenység!AL22</f>
        <v>0</v>
      </c>
    </row>
    <row r="34" ht="12.75">
      <c r="B34" s="111" t="s">
        <v>393</v>
      </c>
    </row>
    <row r="35" spans="2:21" ht="12.75">
      <c r="B35" s="299" t="s">
        <v>182</v>
      </c>
      <c r="C35" s="300" t="s">
        <v>171</v>
      </c>
      <c r="D35" s="299" t="s">
        <v>10</v>
      </c>
      <c r="E35" s="302" t="s">
        <v>173</v>
      </c>
      <c r="F35" s="299" t="s">
        <v>172</v>
      </c>
      <c r="G35" s="299"/>
      <c r="H35" s="299"/>
      <c r="I35" s="299"/>
      <c r="J35" s="299"/>
      <c r="K35" s="299"/>
      <c r="L35" s="299"/>
      <c r="M35" s="299"/>
      <c r="N35" s="299"/>
      <c r="O35" s="299"/>
      <c r="P35" s="299"/>
      <c r="Q35" s="299"/>
      <c r="R35" s="299" t="s">
        <v>72</v>
      </c>
      <c r="S35" s="299"/>
      <c r="T35" s="299"/>
      <c r="U35" s="299"/>
    </row>
    <row r="36" spans="2:21" ht="12.75">
      <c r="B36" s="299"/>
      <c r="C36" s="300"/>
      <c r="D36" s="299"/>
      <c r="E36" s="302"/>
      <c r="F36" s="299" t="s">
        <v>196</v>
      </c>
      <c r="G36" s="299"/>
      <c r="H36" s="299" t="s">
        <v>73</v>
      </c>
      <c r="I36" s="299"/>
      <c r="J36" s="299" t="s">
        <v>74</v>
      </c>
      <c r="K36" s="299"/>
      <c r="L36" s="299" t="s">
        <v>75</v>
      </c>
      <c r="M36" s="299"/>
      <c r="N36" s="299" t="s">
        <v>76</v>
      </c>
      <c r="O36" s="299"/>
      <c r="P36" s="299" t="s">
        <v>381</v>
      </c>
      <c r="Q36" s="299"/>
      <c r="R36" s="299" t="s">
        <v>21</v>
      </c>
      <c r="S36" s="299"/>
      <c r="T36" s="299" t="s">
        <v>380</v>
      </c>
      <c r="U36" s="299"/>
    </row>
    <row r="37" spans="2:21" ht="29.25" customHeight="1">
      <c r="B37" s="299"/>
      <c r="C37" s="300"/>
      <c r="D37" s="299"/>
      <c r="E37" s="112"/>
      <c r="F37" s="113" t="s">
        <v>10</v>
      </c>
      <c r="G37" s="113" t="s">
        <v>197</v>
      </c>
      <c r="H37" s="113" t="s">
        <v>10</v>
      </c>
      <c r="I37" s="113" t="s">
        <v>197</v>
      </c>
      <c r="J37" s="113" t="s">
        <v>10</v>
      </c>
      <c r="K37" s="113" t="s">
        <v>197</v>
      </c>
      <c r="L37" s="113" t="s">
        <v>10</v>
      </c>
      <c r="M37" s="113" t="s">
        <v>197</v>
      </c>
      <c r="N37" s="113" t="s">
        <v>10</v>
      </c>
      <c r="O37" s="113" t="s">
        <v>197</v>
      </c>
      <c r="P37" s="113" t="s">
        <v>10</v>
      </c>
      <c r="Q37" s="113" t="s">
        <v>197</v>
      </c>
      <c r="R37" s="113" t="s">
        <v>10</v>
      </c>
      <c r="S37" s="113" t="s">
        <v>197</v>
      </c>
      <c r="T37" s="113" t="s">
        <v>10</v>
      </c>
      <c r="U37" s="113" t="s">
        <v>197</v>
      </c>
    </row>
    <row r="38" spans="2:21" ht="12.75">
      <c r="B38" s="113" t="s">
        <v>174</v>
      </c>
      <c r="C38" s="113" t="s">
        <v>175</v>
      </c>
      <c r="D38" s="113">
        <v>1</v>
      </c>
      <c r="E38" s="113">
        <v>2</v>
      </c>
      <c r="F38" s="113">
        <v>3</v>
      </c>
      <c r="G38" s="113">
        <v>4</v>
      </c>
      <c r="H38" s="113">
        <v>5</v>
      </c>
      <c r="I38" s="113">
        <v>6</v>
      </c>
      <c r="J38" s="113">
        <v>7</v>
      </c>
      <c r="K38" s="113">
        <v>8</v>
      </c>
      <c r="L38" s="113">
        <v>9</v>
      </c>
      <c r="M38" s="113">
        <v>10</v>
      </c>
      <c r="N38" s="113">
        <v>11</v>
      </c>
      <c r="O38" s="113">
        <v>12</v>
      </c>
      <c r="P38" s="113">
        <v>13</v>
      </c>
      <c r="Q38" s="113">
        <v>14</v>
      </c>
      <c r="R38" s="113">
        <v>15</v>
      </c>
      <c r="S38" s="113">
        <v>16</v>
      </c>
      <c r="T38" s="113">
        <v>17</v>
      </c>
      <c r="U38" s="113">
        <v>18</v>
      </c>
    </row>
    <row r="39" spans="2:21" ht="38.25">
      <c r="B39" s="113" t="s">
        <v>183</v>
      </c>
      <c r="C39" s="113">
        <v>1</v>
      </c>
      <c r="D39" s="114">
        <f>D40+D95+D101+D106+D108+D110+D116</f>
        <v>0</v>
      </c>
      <c r="E39" s="114">
        <f aca="true" t="shared" si="4" ref="E39:U39">E40+E95+E101+E106+E108+E110+E116</f>
        <v>0</v>
      </c>
      <c r="F39" s="114">
        <f t="shared" si="4"/>
        <v>0</v>
      </c>
      <c r="G39" s="114">
        <f t="shared" si="4"/>
        <v>0</v>
      </c>
      <c r="H39" s="114">
        <f t="shared" si="4"/>
        <v>0</v>
      </c>
      <c r="I39" s="114">
        <f t="shared" si="4"/>
        <v>0</v>
      </c>
      <c r="J39" s="114">
        <f t="shared" si="4"/>
        <v>0</v>
      </c>
      <c r="K39" s="114">
        <f t="shared" si="4"/>
        <v>0</v>
      </c>
      <c r="L39" s="114">
        <f t="shared" si="4"/>
        <v>0</v>
      </c>
      <c r="M39" s="114">
        <f t="shared" si="4"/>
        <v>0</v>
      </c>
      <c r="N39" s="114">
        <f t="shared" si="4"/>
        <v>0</v>
      </c>
      <c r="O39" s="114">
        <f t="shared" si="4"/>
        <v>0</v>
      </c>
      <c r="P39" s="114">
        <f t="shared" si="4"/>
        <v>0</v>
      </c>
      <c r="Q39" s="114">
        <f t="shared" si="4"/>
        <v>0</v>
      </c>
      <c r="R39" s="114">
        <f t="shared" si="4"/>
        <v>0</v>
      </c>
      <c r="S39" s="114">
        <f t="shared" si="4"/>
        <v>0</v>
      </c>
      <c r="T39" s="114">
        <f t="shared" si="4"/>
        <v>0</v>
      </c>
      <c r="U39" s="114">
        <f t="shared" si="4"/>
        <v>0</v>
      </c>
    </row>
    <row r="40" spans="2:21" ht="51">
      <c r="B40" s="115" t="s">
        <v>184</v>
      </c>
      <c r="C40" s="113">
        <v>2</v>
      </c>
      <c r="D40" s="114">
        <f>SUM(D42:D94)</f>
        <v>0</v>
      </c>
      <c r="E40" s="114">
        <f aca="true" t="shared" si="5" ref="E40:U40">SUM(E42:E94)</f>
        <v>0</v>
      </c>
      <c r="F40" s="114">
        <f t="shared" si="5"/>
        <v>0</v>
      </c>
      <c r="G40" s="114">
        <f t="shared" si="5"/>
        <v>0</v>
      </c>
      <c r="H40" s="114">
        <f t="shared" si="5"/>
        <v>0</v>
      </c>
      <c r="I40" s="114">
        <f t="shared" si="5"/>
        <v>0</v>
      </c>
      <c r="J40" s="114">
        <f t="shared" si="5"/>
        <v>0</v>
      </c>
      <c r="K40" s="114">
        <f t="shared" si="5"/>
        <v>0</v>
      </c>
      <c r="L40" s="114">
        <f t="shared" si="5"/>
        <v>0</v>
      </c>
      <c r="M40" s="114">
        <f t="shared" si="5"/>
        <v>0</v>
      </c>
      <c r="N40" s="114">
        <f t="shared" si="5"/>
        <v>0</v>
      </c>
      <c r="O40" s="114">
        <f t="shared" si="5"/>
        <v>0</v>
      </c>
      <c r="P40" s="114">
        <f t="shared" si="5"/>
        <v>0</v>
      </c>
      <c r="Q40" s="114">
        <f t="shared" si="5"/>
        <v>0</v>
      </c>
      <c r="R40" s="114">
        <f t="shared" si="5"/>
        <v>0</v>
      </c>
      <c r="S40" s="114">
        <f t="shared" si="5"/>
        <v>0</v>
      </c>
      <c r="T40" s="114">
        <f t="shared" si="5"/>
        <v>0</v>
      </c>
      <c r="U40" s="114">
        <f t="shared" si="5"/>
        <v>0</v>
      </c>
    </row>
    <row r="41" spans="2:21" ht="12.75">
      <c r="B41" s="116" t="s">
        <v>176</v>
      </c>
      <c r="C41" s="117">
        <v>3</v>
      </c>
      <c r="D41" s="116"/>
      <c r="E41" s="116"/>
      <c r="F41" s="115"/>
      <c r="G41" s="115"/>
      <c r="H41" s="115"/>
      <c r="I41" s="115"/>
      <c r="J41" s="115"/>
      <c r="K41" s="115"/>
      <c r="L41" s="115"/>
      <c r="M41" s="115"/>
      <c r="N41" s="115"/>
      <c r="O41" s="115"/>
      <c r="P41" s="115"/>
      <c r="Q41" s="115"/>
      <c r="R41" s="115"/>
      <c r="S41" s="115"/>
      <c r="T41" s="115"/>
      <c r="U41" s="115"/>
    </row>
    <row r="42" spans="2:21" ht="25.5">
      <c r="B42" s="116" t="s">
        <v>206</v>
      </c>
      <c r="C42" s="117">
        <v>4</v>
      </c>
      <c r="D42" s="118">
        <f>F42+H42+J42+L42+N42+P42</f>
        <v>0</v>
      </c>
      <c r="E42" s="118">
        <f>G42+I42+K42+M42+O42+Q42</f>
        <v>0</v>
      </c>
      <c r="F42" s="188">
        <f>Személyzet!V62</f>
        <v>0</v>
      </c>
      <c r="G42" s="188">
        <f>Személyzet!W62</f>
        <v>0</v>
      </c>
      <c r="H42" s="188">
        <f>Személyzet!X62</f>
        <v>0</v>
      </c>
      <c r="I42" s="188">
        <f>Személyzet!Y62</f>
        <v>0</v>
      </c>
      <c r="J42" s="188">
        <f>Személyzet!Z62</f>
        <v>0</v>
      </c>
      <c r="K42" s="188">
        <f>Személyzet!AA62</f>
        <v>0</v>
      </c>
      <c r="L42" s="188">
        <f>Személyzet!AB62</f>
        <v>0</v>
      </c>
      <c r="M42" s="188">
        <f>Személyzet!AC62</f>
        <v>0</v>
      </c>
      <c r="N42" s="188">
        <f>Személyzet!AD62</f>
        <v>0</v>
      </c>
      <c r="O42" s="188">
        <f>Személyzet!AE62</f>
        <v>0</v>
      </c>
      <c r="P42" s="188">
        <f>Személyzet!AF62</f>
        <v>0</v>
      </c>
      <c r="Q42" s="188">
        <f>Személyzet!AG62</f>
        <v>0</v>
      </c>
      <c r="R42" s="188">
        <f>Személyzet!AH62</f>
        <v>0</v>
      </c>
      <c r="S42" s="188">
        <f>Személyzet!AI62</f>
        <v>0</v>
      </c>
      <c r="T42" s="188">
        <f>Személyzet!AJ62</f>
        <v>0</v>
      </c>
      <c r="U42" s="188">
        <f>Személyzet!AK62</f>
        <v>0</v>
      </c>
    </row>
    <row r="43" spans="2:21" ht="12.75">
      <c r="B43" s="116" t="s">
        <v>207</v>
      </c>
      <c r="C43" s="117">
        <v>5</v>
      </c>
      <c r="D43" s="118">
        <f aca="true" t="shared" si="6" ref="D43:E109">F43+H43+J43+L43+N43+P43</f>
        <v>0</v>
      </c>
      <c r="E43" s="118">
        <f t="shared" si="6"/>
        <v>0</v>
      </c>
      <c r="F43" s="188">
        <f>Személyzet!V63</f>
        <v>0</v>
      </c>
      <c r="G43" s="188">
        <f>Személyzet!W63</f>
        <v>0</v>
      </c>
      <c r="H43" s="188">
        <f>Személyzet!X63</f>
        <v>0</v>
      </c>
      <c r="I43" s="188">
        <f>Személyzet!Y63</f>
        <v>0</v>
      </c>
      <c r="J43" s="188">
        <f>Személyzet!Z63</f>
        <v>0</v>
      </c>
      <c r="K43" s="188">
        <f>Személyzet!AA63</f>
        <v>0</v>
      </c>
      <c r="L43" s="188">
        <f>Személyzet!AB63</f>
        <v>0</v>
      </c>
      <c r="M43" s="188">
        <f>Személyzet!AC63</f>
        <v>0</v>
      </c>
      <c r="N43" s="188">
        <f>Személyzet!AD63</f>
        <v>0</v>
      </c>
      <c r="O43" s="188">
        <f>Személyzet!AE63</f>
        <v>0</v>
      </c>
      <c r="P43" s="188">
        <f>Személyzet!AF63</f>
        <v>0</v>
      </c>
      <c r="Q43" s="188">
        <f>Személyzet!AG63</f>
        <v>0</v>
      </c>
      <c r="R43" s="188">
        <f>Személyzet!AH63</f>
        <v>0</v>
      </c>
      <c r="S43" s="188">
        <f>Személyzet!AI63</f>
        <v>0</v>
      </c>
      <c r="T43" s="188">
        <f>Személyzet!AJ63</f>
        <v>0</v>
      </c>
      <c r="U43" s="188">
        <f>Személyzet!AK63</f>
        <v>0</v>
      </c>
    </row>
    <row r="44" spans="2:21" ht="12.75">
      <c r="B44" s="116" t="s">
        <v>111</v>
      </c>
      <c r="C44" s="117">
        <v>6</v>
      </c>
      <c r="D44" s="118">
        <f t="shared" si="6"/>
        <v>0</v>
      </c>
      <c r="E44" s="118">
        <f t="shared" si="6"/>
        <v>0</v>
      </c>
      <c r="F44" s="188">
        <f>Személyzet!V64</f>
        <v>0</v>
      </c>
      <c r="G44" s="188">
        <f>Személyzet!W64</f>
        <v>0</v>
      </c>
      <c r="H44" s="188">
        <f>Személyzet!X64</f>
        <v>0</v>
      </c>
      <c r="I44" s="188">
        <f>Személyzet!Y64</f>
        <v>0</v>
      </c>
      <c r="J44" s="188">
        <f>Személyzet!Z64</f>
        <v>0</v>
      </c>
      <c r="K44" s="188">
        <f>Személyzet!AA64</f>
        <v>0</v>
      </c>
      <c r="L44" s="188">
        <f>Személyzet!AB64</f>
        <v>0</v>
      </c>
      <c r="M44" s="188">
        <f>Személyzet!AC64</f>
        <v>0</v>
      </c>
      <c r="N44" s="188">
        <f>Személyzet!AD64</f>
        <v>0</v>
      </c>
      <c r="O44" s="188">
        <f>Személyzet!AE64</f>
        <v>0</v>
      </c>
      <c r="P44" s="188">
        <f>Személyzet!AF64</f>
        <v>0</v>
      </c>
      <c r="Q44" s="188">
        <f>Személyzet!AG64</f>
        <v>0</v>
      </c>
      <c r="R44" s="188">
        <f>Személyzet!AH64</f>
        <v>0</v>
      </c>
      <c r="S44" s="188">
        <f>Személyzet!AI64</f>
        <v>0</v>
      </c>
      <c r="T44" s="188">
        <f>Személyzet!AJ64</f>
        <v>0</v>
      </c>
      <c r="U44" s="188">
        <f>Személyzet!AK64</f>
        <v>0</v>
      </c>
    </row>
    <row r="45" spans="2:21" ht="12.75">
      <c r="B45" s="116" t="s">
        <v>25</v>
      </c>
      <c r="C45" s="117">
        <v>7</v>
      </c>
      <c r="D45" s="118">
        <f t="shared" si="6"/>
        <v>0</v>
      </c>
      <c r="E45" s="118">
        <f t="shared" si="6"/>
        <v>0</v>
      </c>
      <c r="F45" s="188">
        <f>Személyzet!V65</f>
        <v>0</v>
      </c>
      <c r="G45" s="188">
        <f>Személyzet!W65</f>
        <v>0</v>
      </c>
      <c r="H45" s="188">
        <f>Személyzet!X65</f>
        <v>0</v>
      </c>
      <c r="I45" s="188">
        <f>Személyzet!Y65</f>
        <v>0</v>
      </c>
      <c r="J45" s="188">
        <f>Személyzet!Z65</f>
        <v>0</v>
      </c>
      <c r="K45" s="188">
        <f>Személyzet!AA65</f>
        <v>0</v>
      </c>
      <c r="L45" s="188">
        <f>Személyzet!AB65</f>
        <v>0</v>
      </c>
      <c r="M45" s="188">
        <f>Személyzet!AC65</f>
        <v>0</v>
      </c>
      <c r="N45" s="188">
        <f>Személyzet!AD65</f>
        <v>0</v>
      </c>
      <c r="O45" s="188">
        <f>Személyzet!AE65</f>
        <v>0</v>
      </c>
      <c r="P45" s="188">
        <f>Személyzet!AF65</f>
        <v>0</v>
      </c>
      <c r="Q45" s="188">
        <f>Személyzet!AG65</f>
        <v>0</v>
      </c>
      <c r="R45" s="188">
        <f>Személyzet!AH65</f>
        <v>0</v>
      </c>
      <c r="S45" s="188">
        <f>Személyzet!AI65</f>
        <v>0</v>
      </c>
      <c r="T45" s="188">
        <f>Személyzet!AJ65</f>
        <v>0</v>
      </c>
      <c r="U45" s="188">
        <f>Személyzet!AK65</f>
        <v>0</v>
      </c>
    </row>
    <row r="46" spans="2:21" ht="12.75">
      <c r="B46" s="116" t="s">
        <v>208</v>
      </c>
      <c r="C46" s="117">
        <v>8</v>
      </c>
      <c r="D46" s="118">
        <f t="shared" si="6"/>
        <v>0</v>
      </c>
      <c r="E46" s="118">
        <f t="shared" si="6"/>
        <v>0</v>
      </c>
      <c r="F46" s="188">
        <f>Személyzet!V66</f>
        <v>0</v>
      </c>
      <c r="G46" s="188">
        <f>Személyzet!W66</f>
        <v>0</v>
      </c>
      <c r="H46" s="188">
        <f>Személyzet!X66</f>
        <v>0</v>
      </c>
      <c r="I46" s="188">
        <f>Személyzet!Y66</f>
        <v>0</v>
      </c>
      <c r="J46" s="188">
        <f>Személyzet!Z66</f>
        <v>0</v>
      </c>
      <c r="K46" s="188">
        <f>Személyzet!AA66</f>
        <v>0</v>
      </c>
      <c r="L46" s="188">
        <f>Személyzet!AB66</f>
        <v>0</v>
      </c>
      <c r="M46" s="188">
        <f>Személyzet!AC66</f>
        <v>0</v>
      </c>
      <c r="N46" s="188">
        <f>Személyzet!AD66</f>
        <v>0</v>
      </c>
      <c r="O46" s="188">
        <f>Személyzet!AE66</f>
        <v>0</v>
      </c>
      <c r="P46" s="188">
        <f>Személyzet!AF66</f>
        <v>0</v>
      </c>
      <c r="Q46" s="188">
        <f>Személyzet!AG66</f>
        <v>0</v>
      </c>
      <c r="R46" s="188">
        <f>Személyzet!AH66</f>
        <v>0</v>
      </c>
      <c r="S46" s="188">
        <f>Személyzet!AI66</f>
        <v>0</v>
      </c>
      <c r="T46" s="188">
        <f>Személyzet!AJ66</f>
        <v>0</v>
      </c>
      <c r="U46" s="188">
        <f>Személyzet!AK66</f>
        <v>0</v>
      </c>
    </row>
    <row r="47" spans="2:21" ht="25.5">
      <c r="B47" s="116" t="s">
        <v>209</v>
      </c>
      <c r="C47" s="117">
        <v>9</v>
      </c>
      <c r="D47" s="118">
        <f t="shared" si="6"/>
        <v>0</v>
      </c>
      <c r="E47" s="118">
        <f t="shared" si="6"/>
        <v>0</v>
      </c>
      <c r="F47" s="188">
        <f>Személyzet!V67</f>
        <v>0</v>
      </c>
      <c r="G47" s="188">
        <f>Személyzet!W67</f>
        <v>0</v>
      </c>
      <c r="H47" s="188">
        <f>Személyzet!X67</f>
        <v>0</v>
      </c>
      <c r="I47" s="188">
        <f>Személyzet!Y67</f>
        <v>0</v>
      </c>
      <c r="J47" s="188">
        <f>Személyzet!Z67</f>
        <v>0</v>
      </c>
      <c r="K47" s="188">
        <f>Személyzet!AA67</f>
        <v>0</v>
      </c>
      <c r="L47" s="188">
        <f>Személyzet!AB67</f>
        <v>0</v>
      </c>
      <c r="M47" s="188">
        <f>Személyzet!AC67</f>
        <v>0</v>
      </c>
      <c r="N47" s="188">
        <f>Személyzet!AD67</f>
        <v>0</v>
      </c>
      <c r="O47" s="188">
        <f>Személyzet!AE67</f>
        <v>0</v>
      </c>
      <c r="P47" s="188">
        <f>Személyzet!AF67</f>
        <v>0</v>
      </c>
      <c r="Q47" s="188">
        <f>Személyzet!AG67</f>
        <v>0</v>
      </c>
      <c r="R47" s="188">
        <f>Személyzet!AH67</f>
        <v>0</v>
      </c>
      <c r="S47" s="188">
        <f>Személyzet!AI67</f>
        <v>0</v>
      </c>
      <c r="T47" s="188">
        <f>Személyzet!AJ67</f>
        <v>0</v>
      </c>
      <c r="U47" s="188">
        <f>Személyzet!AK67</f>
        <v>0</v>
      </c>
    </row>
    <row r="48" spans="2:21" ht="12.75">
      <c r="B48" s="116" t="s">
        <v>198</v>
      </c>
      <c r="C48" s="117">
        <v>10</v>
      </c>
      <c r="D48" s="118">
        <f t="shared" si="6"/>
        <v>0</v>
      </c>
      <c r="E48" s="118">
        <f t="shared" si="6"/>
        <v>0</v>
      </c>
      <c r="F48" s="188">
        <f>Személyzet!V68</f>
        <v>0</v>
      </c>
      <c r="G48" s="188">
        <f>Személyzet!W68</f>
        <v>0</v>
      </c>
      <c r="H48" s="188">
        <f>Személyzet!X68</f>
        <v>0</v>
      </c>
      <c r="I48" s="188">
        <f>Személyzet!Y68</f>
        <v>0</v>
      </c>
      <c r="J48" s="188">
        <f>Személyzet!Z68</f>
        <v>0</v>
      </c>
      <c r="K48" s="188">
        <f>Személyzet!AA68</f>
        <v>0</v>
      </c>
      <c r="L48" s="188">
        <f>Személyzet!AB68</f>
        <v>0</v>
      </c>
      <c r="M48" s="188">
        <f>Személyzet!AC68</f>
        <v>0</v>
      </c>
      <c r="N48" s="188">
        <f>Személyzet!AD68</f>
        <v>0</v>
      </c>
      <c r="O48" s="188">
        <f>Személyzet!AE68</f>
        <v>0</v>
      </c>
      <c r="P48" s="188">
        <f>Személyzet!AF68</f>
        <v>0</v>
      </c>
      <c r="Q48" s="188">
        <f>Személyzet!AG68</f>
        <v>0</v>
      </c>
      <c r="R48" s="188">
        <f>Személyzet!AH68</f>
        <v>0</v>
      </c>
      <c r="S48" s="188">
        <f>Személyzet!AI68</f>
        <v>0</v>
      </c>
      <c r="T48" s="188">
        <f>Személyzet!AJ68</f>
        <v>0</v>
      </c>
      <c r="U48" s="188">
        <f>Személyzet!AK68</f>
        <v>0</v>
      </c>
    </row>
    <row r="49" spans="2:21" ht="25.5">
      <c r="B49" s="116" t="s">
        <v>210</v>
      </c>
      <c r="C49" s="117">
        <v>11</v>
      </c>
      <c r="D49" s="118">
        <f t="shared" si="6"/>
        <v>0</v>
      </c>
      <c r="E49" s="118">
        <f t="shared" si="6"/>
        <v>0</v>
      </c>
      <c r="F49" s="188">
        <f>Személyzet!V69</f>
        <v>0</v>
      </c>
      <c r="G49" s="188">
        <f>Személyzet!W69</f>
        <v>0</v>
      </c>
      <c r="H49" s="188">
        <f>Személyzet!X69</f>
        <v>0</v>
      </c>
      <c r="I49" s="188">
        <f>Személyzet!Y69</f>
        <v>0</v>
      </c>
      <c r="J49" s="188">
        <f>Személyzet!Z69</f>
        <v>0</v>
      </c>
      <c r="K49" s="188">
        <f>Személyzet!AA69</f>
        <v>0</v>
      </c>
      <c r="L49" s="188">
        <f>Személyzet!AB69</f>
        <v>0</v>
      </c>
      <c r="M49" s="188">
        <f>Személyzet!AC69</f>
        <v>0</v>
      </c>
      <c r="N49" s="188">
        <f>Személyzet!AD69</f>
        <v>0</v>
      </c>
      <c r="O49" s="188">
        <f>Személyzet!AE69</f>
        <v>0</v>
      </c>
      <c r="P49" s="188">
        <f>Személyzet!AF69</f>
        <v>0</v>
      </c>
      <c r="Q49" s="188">
        <f>Személyzet!AG69</f>
        <v>0</v>
      </c>
      <c r="R49" s="188">
        <f>Személyzet!AH69</f>
        <v>0</v>
      </c>
      <c r="S49" s="188">
        <f>Személyzet!AI69</f>
        <v>0</v>
      </c>
      <c r="T49" s="188">
        <f>Személyzet!AJ69</f>
        <v>0</v>
      </c>
      <c r="U49" s="188">
        <f>Személyzet!AK69</f>
        <v>0</v>
      </c>
    </row>
    <row r="50" spans="2:21" ht="12.75">
      <c r="B50" s="116" t="s">
        <v>340</v>
      </c>
      <c r="C50" s="117">
        <v>12</v>
      </c>
      <c r="D50" s="118">
        <f t="shared" si="6"/>
        <v>0</v>
      </c>
      <c r="E50" s="118">
        <f t="shared" si="6"/>
        <v>0</v>
      </c>
      <c r="F50" s="188">
        <f>Személyzet!V70</f>
        <v>0</v>
      </c>
      <c r="G50" s="188">
        <f>Személyzet!W70</f>
        <v>0</v>
      </c>
      <c r="H50" s="188">
        <f>Személyzet!X70</f>
        <v>0</v>
      </c>
      <c r="I50" s="188">
        <f>Személyzet!Y70</f>
        <v>0</v>
      </c>
      <c r="J50" s="188">
        <f>Személyzet!Z70</f>
        <v>0</v>
      </c>
      <c r="K50" s="188">
        <f>Személyzet!AA70</f>
        <v>0</v>
      </c>
      <c r="L50" s="188">
        <f>Személyzet!AB70</f>
        <v>0</v>
      </c>
      <c r="M50" s="188">
        <f>Személyzet!AC70</f>
        <v>0</v>
      </c>
      <c r="N50" s="188">
        <f>Személyzet!AD70</f>
        <v>0</v>
      </c>
      <c r="O50" s="188">
        <f>Személyzet!AE70</f>
        <v>0</v>
      </c>
      <c r="P50" s="188">
        <f>Személyzet!AF70</f>
        <v>0</v>
      </c>
      <c r="Q50" s="188">
        <f>Személyzet!AG70</f>
        <v>0</v>
      </c>
      <c r="R50" s="188">
        <f>Személyzet!AH70</f>
        <v>0</v>
      </c>
      <c r="S50" s="188">
        <f>Személyzet!AI70</f>
        <v>0</v>
      </c>
      <c r="T50" s="188">
        <f>Személyzet!AJ70</f>
        <v>0</v>
      </c>
      <c r="U50" s="188">
        <f>Személyzet!AK70</f>
        <v>0</v>
      </c>
    </row>
    <row r="51" spans="2:21" ht="12.75">
      <c r="B51" s="116" t="s">
        <v>341</v>
      </c>
      <c r="C51" s="117">
        <v>13</v>
      </c>
      <c r="D51" s="118">
        <f t="shared" si="6"/>
        <v>0</v>
      </c>
      <c r="E51" s="118">
        <f t="shared" si="6"/>
        <v>0</v>
      </c>
      <c r="F51" s="188">
        <f>Személyzet!V71</f>
        <v>0</v>
      </c>
      <c r="G51" s="188">
        <f>Személyzet!W71</f>
        <v>0</v>
      </c>
      <c r="H51" s="188">
        <f>Személyzet!X71</f>
        <v>0</v>
      </c>
      <c r="I51" s="188">
        <f>Személyzet!Y71</f>
        <v>0</v>
      </c>
      <c r="J51" s="188">
        <f>Személyzet!Z71</f>
        <v>0</v>
      </c>
      <c r="K51" s="188">
        <f>Személyzet!AA71</f>
        <v>0</v>
      </c>
      <c r="L51" s="188">
        <f>Személyzet!AB71</f>
        <v>0</v>
      </c>
      <c r="M51" s="188">
        <f>Személyzet!AC71</f>
        <v>0</v>
      </c>
      <c r="N51" s="188">
        <f>Személyzet!AD71</f>
        <v>0</v>
      </c>
      <c r="O51" s="188">
        <f>Személyzet!AE71</f>
        <v>0</v>
      </c>
      <c r="P51" s="188">
        <f>Személyzet!AF71</f>
        <v>0</v>
      </c>
      <c r="Q51" s="188">
        <f>Személyzet!AG71</f>
        <v>0</v>
      </c>
      <c r="R51" s="188">
        <f>Személyzet!AH71</f>
        <v>0</v>
      </c>
      <c r="S51" s="188">
        <f>Személyzet!AI71</f>
        <v>0</v>
      </c>
      <c r="T51" s="188">
        <f>Személyzet!AJ71</f>
        <v>0</v>
      </c>
      <c r="U51" s="188">
        <f>Személyzet!AK71</f>
        <v>0</v>
      </c>
    </row>
    <row r="52" spans="2:21" ht="12.75">
      <c r="B52" s="116" t="s">
        <v>342</v>
      </c>
      <c r="C52" s="117">
        <v>14</v>
      </c>
      <c r="D52" s="118">
        <f t="shared" si="6"/>
        <v>0</v>
      </c>
      <c r="E52" s="118">
        <f t="shared" si="6"/>
        <v>0</v>
      </c>
      <c r="F52" s="188">
        <f>Személyzet!V72</f>
        <v>0</v>
      </c>
      <c r="G52" s="188">
        <f>Személyzet!W72</f>
        <v>0</v>
      </c>
      <c r="H52" s="188">
        <f>Személyzet!X72</f>
        <v>0</v>
      </c>
      <c r="I52" s="188">
        <f>Személyzet!Y72</f>
        <v>0</v>
      </c>
      <c r="J52" s="188">
        <f>Személyzet!Z72</f>
        <v>0</v>
      </c>
      <c r="K52" s="188">
        <f>Személyzet!AA72</f>
        <v>0</v>
      </c>
      <c r="L52" s="188">
        <f>Személyzet!AB72</f>
        <v>0</v>
      </c>
      <c r="M52" s="188">
        <f>Személyzet!AC72</f>
        <v>0</v>
      </c>
      <c r="N52" s="188">
        <f>Személyzet!AD72</f>
        <v>0</v>
      </c>
      <c r="O52" s="188">
        <f>Személyzet!AE72</f>
        <v>0</v>
      </c>
      <c r="P52" s="188">
        <f>Személyzet!AF72</f>
        <v>0</v>
      </c>
      <c r="Q52" s="188">
        <f>Személyzet!AG72</f>
        <v>0</v>
      </c>
      <c r="R52" s="188">
        <f>Személyzet!AH72</f>
        <v>0</v>
      </c>
      <c r="S52" s="188">
        <f>Személyzet!AI72</f>
        <v>0</v>
      </c>
      <c r="T52" s="188">
        <f>Személyzet!AJ72</f>
        <v>0</v>
      </c>
      <c r="U52" s="188">
        <f>Személyzet!AK72</f>
        <v>0</v>
      </c>
    </row>
    <row r="53" spans="2:21" ht="12.75">
      <c r="B53" s="116" t="s">
        <v>343</v>
      </c>
      <c r="C53" s="117">
        <v>15</v>
      </c>
      <c r="D53" s="118">
        <f t="shared" si="6"/>
        <v>0</v>
      </c>
      <c r="E53" s="118">
        <f t="shared" si="6"/>
        <v>0</v>
      </c>
      <c r="F53" s="188">
        <f>Személyzet!V73</f>
        <v>0</v>
      </c>
      <c r="G53" s="188">
        <f>Személyzet!W73</f>
        <v>0</v>
      </c>
      <c r="H53" s="188">
        <f>Személyzet!X73</f>
        <v>0</v>
      </c>
      <c r="I53" s="188">
        <f>Személyzet!Y73</f>
        <v>0</v>
      </c>
      <c r="J53" s="188">
        <f>Személyzet!Z73</f>
        <v>0</v>
      </c>
      <c r="K53" s="188">
        <f>Személyzet!AA73</f>
        <v>0</v>
      </c>
      <c r="L53" s="188">
        <f>Személyzet!AB73</f>
        <v>0</v>
      </c>
      <c r="M53" s="188">
        <f>Személyzet!AC73</f>
        <v>0</v>
      </c>
      <c r="N53" s="188">
        <f>Személyzet!AD73</f>
        <v>0</v>
      </c>
      <c r="O53" s="188">
        <f>Személyzet!AE73</f>
        <v>0</v>
      </c>
      <c r="P53" s="188">
        <f>Személyzet!AF73</f>
        <v>0</v>
      </c>
      <c r="Q53" s="188">
        <f>Személyzet!AG73</f>
        <v>0</v>
      </c>
      <c r="R53" s="188">
        <f>Személyzet!AH73</f>
        <v>0</v>
      </c>
      <c r="S53" s="188">
        <f>Személyzet!AI73</f>
        <v>0</v>
      </c>
      <c r="T53" s="188">
        <f>Személyzet!AJ73</f>
        <v>0</v>
      </c>
      <c r="U53" s="188">
        <f>Személyzet!AK73</f>
        <v>0</v>
      </c>
    </row>
    <row r="54" spans="2:21" ht="12.75">
      <c r="B54" s="116" t="s">
        <v>344</v>
      </c>
      <c r="C54" s="117">
        <v>16</v>
      </c>
      <c r="D54" s="118">
        <f t="shared" si="6"/>
        <v>0</v>
      </c>
      <c r="E54" s="118">
        <f t="shared" si="6"/>
        <v>0</v>
      </c>
      <c r="F54" s="188">
        <f>Személyzet!V74</f>
        <v>0</v>
      </c>
      <c r="G54" s="188">
        <f>Személyzet!W74</f>
        <v>0</v>
      </c>
      <c r="H54" s="188">
        <f>Személyzet!X74</f>
        <v>0</v>
      </c>
      <c r="I54" s="188">
        <f>Személyzet!Y74</f>
        <v>0</v>
      </c>
      <c r="J54" s="188">
        <f>Személyzet!Z74</f>
        <v>0</v>
      </c>
      <c r="K54" s="188">
        <f>Személyzet!AA74</f>
        <v>0</v>
      </c>
      <c r="L54" s="188">
        <f>Személyzet!AB74</f>
        <v>0</v>
      </c>
      <c r="M54" s="188">
        <f>Személyzet!AC74</f>
        <v>0</v>
      </c>
      <c r="N54" s="188">
        <f>Személyzet!AD74</f>
        <v>0</v>
      </c>
      <c r="O54" s="188">
        <f>Személyzet!AE74</f>
        <v>0</v>
      </c>
      <c r="P54" s="188">
        <f>Személyzet!AF74</f>
        <v>0</v>
      </c>
      <c r="Q54" s="188">
        <f>Személyzet!AG74</f>
        <v>0</v>
      </c>
      <c r="R54" s="188">
        <f>Személyzet!AH74</f>
        <v>0</v>
      </c>
      <c r="S54" s="188">
        <f>Személyzet!AI74</f>
        <v>0</v>
      </c>
      <c r="T54" s="188">
        <f>Személyzet!AJ74</f>
        <v>0</v>
      </c>
      <c r="U54" s="188">
        <f>Személyzet!AK74</f>
        <v>0</v>
      </c>
    </row>
    <row r="55" spans="2:21" ht="12.75">
      <c r="B55" s="116" t="s">
        <v>345</v>
      </c>
      <c r="C55" s="117">
        <v>17</v>
      </c>
      <c r="D55" s="118">
        <f t="shared" si="6"/>
        <v>0</v>
      </c>
      <c r="E55" s="118">
        <f t="shared" si="6"/>
        <v>0</v>
      </c>
      <c r="F55" s="188">
        <f>Személyzet!V75</f>
        <v>0</v>
      </c>
      <c r="G55" s="188">
        <f>Személyzet!W75</f>
        <v>0</v>
      </c>
      <c r="H55" s="188">
        <f>Személyzet!X75</f>
        <v>0</v>
      </c>
      <c r="I55" s="188">
        <f>Személyzet!Y75</f>
        <v>0</v>
      </c>
      <c r="J55" s="188">
        <f>Személyzet!Z75</f>
        <v>0</v>
      </c>
      <c r="K55" s="188">
        <f>Személyzet!AA75</f>
        <v>0</v>
      </c>
      <c r="L55" s="188">
        <f>Személyzet!AB75</f>
        <v>0</v>
      </c>
      <c r="M55" s="188">
        <f>Személyzet!AC75</f>
        <v>0</v>
      </c>
      <c r="N55" s="188">
        <f>Személyzet!AD75</f>
        <v>0</v>
      </c>
      <c r="O55" s="188">
        <f>Személyzet!AE75</f>
        <v>0</v>
      </c>
      <c r="P55" s="188">
        <f>Személyzet!AF75</f>
        <v>0</v>
      </c>
      <c r="Q55" s="188">
        <f>Személyzet!AG75</f>
        <v>0</v>
      </c>
      <c r="R55" s="188">
        <f>Személyzet!AH75</f>
        <v>0</v>
      </c>
      <c r="S55" s="188">
        <f>Személyzet!AI75</f>
        <v>0</v>
      </c>
      <c r="T55" s="188">
        <f>Személyzet!AJ75</f>
        <v>0</v>
      </c>
      <c r="U55" s="188">
        <f>Személyzet!AK75</f>
        <v>0</v>
      </c>
    </row>
    <row r="56" spans="2:21" ht="12.75">
      <c r="B56" s="116" t="s">
        <v>211</v>
      </c>
      <c r="C56" s="117">
        <v>18</v>
      </c>
      <c r="D56" s="118">
        <f t="shared" si="6"/>
        <v>0</v>
      </c>
      <c r="E56" s="118">
        <f t="shared" si="6"/>
        <v>0</v>
      </c>
      <c r="F56" s="188">
        <f>Személyzet!V76</f>
        <v>0</v>
      </c>
      <c r="G56" s="188">
        <f>Személyzet!W76</f>
        <v>0</v>
      </c>
      <c r="H56" s="188">
        <f>Személyzet!X76</f>
        <v>0</v>
      </c>
      <c r="I56" s="188">
        <f>Személyzet!Y76</f>
        <v>0</v>
      </c>
      <c r="J56" s="188">
        <f>Személyzet!Z76</f>
        <v>0</v>
      </c>
      <c r="K56" s="188">
        <f>Személyzet!AA76</f>
        <v>0</v>
      </c>
      <c r="L56" s="188">
        <f>Személyzet!AB76</f>
        <v>0</v>
      </c>
      <c r="M56" s="188">
        <f>Személyzet!AC76</f>
        <v>0</v>
      </c>
      <c r="N56" s="188">
        <f>Személyzet!AD76</f>
        <v>0</v>
      </c>
      <c r="O56" s="188">
        <f>Személyzet!AE76</f>
        <v>0</v>
      </c>
      <c r="P56" s="188">
        <f>Személyzet!AF76</f>
        <v>0</v>
      </c>
      <c r="Q56" s="188">
        <f>Személyzet!AG76</f>
        <v>0</v>
      </c>
      <c r="R56" s="188">
        <f>Személyzet!AH76</f>
        <v>0</v>
      </c>
      <c r="S56" s="188">
        <f>Személyzet!AI76</f>
        <v>0</v>
      </c>
      <c r="T56" s="188">
        <f>Személyzet!AJ76</f>
        <v>0</v>
      </c>
      <c r="U56" s="188">
        <f>Személyzet!AK76</f>
        <v>0</v>
      </c>
    </row>
    <row r="57" spans="2:21" ht="12.75">
      <c r="B57" s="116" t="s">
        <v>112</v>
      </c>
      <c r="C57" s="117">
        <v>19</v>
      </c>
      <c r="D57" s="118">
        <f t="shared" si="6"/>
        <v>0</v>
      </c>
      <c r="E57" s="118">
        <f t="shared" si="6"/>
        <v>0</v>
      </c>
      <c r="F57" s="188">
        <f>Személyzet!V77</f>
        <v>0</v>
      </c>
      <c r="G57" s="188">
        <f>Személyzet!W77</f>
        <v>0</v>
      </c>
      <c r="H57" s="188">
        <f>Személyzet!X77</f>
        <v>0</v>
      </c>
      <c r="I57" s="188">
        <f>Személyzet!Y77</f>
        <v>0</v>
      </c>
      <c r="J57" s="188">
        <f>Személyzet!Z77</f>
        <v>0</v>
      </c>
      <c r="K57" s="188">
        <f>Személyzet!AA77</f>
        <v>0</v>
      </c>
      <c r="L57" s="188">
        <f>Személyzet!AB77</f>
        <v>0</v>
      </c>
      <c r="M57" s="188">
        <f>Személyzet!AC77</f>
        <v>0</v>
      </c>
      <c r="N57" s="188">
        <f>Személyzet!AD77</f>
        <v>0</v>
      </c>
      <c r="O57" s="188">
        <f>Személyzet!AE77</f>
        <v>0</v>
      </c>
      <c r="P57" s="188">
        <f>Személyzet!AF77</f>
        <v>0</v>
      </c>
      <c r="Q57" s="188">
        <f>Személyzet!AG77</f>
        <v>0</v>
      </c>
      <c r="R57" s="188">
        <f>Személyzet!AH77</f>
        <v>0</v>
      </c>
      <c r="S57" s="188">
        <f>Személyzet!AI77</f>
        <v>0</v>
      </c>
      <c r="T57" s="188">
        <f>Személyzet!AJ77</f>
        <v>0</v>
      </c>
      <c r="U57" s="188">
        <f>Személyzet!AK77</f>
        <v>0</v>
      </c>
    </row>
    <row r="58" spans="2:21" ht="12.75">
      <c r="B58" s="116" t="s">
        <v>109</v>
      </c>
      <c r="C58" s="117">
        <v>20</v>
      </c>
      <c r="D58" s="118">
        <f t="shared" si="6"/>
        <v>0</v>
      </c>
      <c r="E58" s="118">
        <f t="shared" si="6"/>
        <v>0</v>
      </c>
      <c r="F58" s="188">
        <f>Személyzet!V78</f>
        <v>0</v>
      </c>
      <c r="G58" s="188">
        <f>Személyzet!W78</f>
        <v>0</v>
      </c>
      <c r="H58" s="188">
        <f>Személyzet!X78</f>
        <v>0</v>
      </c>
      <c r="I58" s="188">
        <f>Személyzet!Y78</f>
        <v>0</v>
      </c>
      <c r="J58" s="188">
        <f>Személyzet!Z78</f>
        <v>0</v>
      </c>
      <c r="K58" s="188">
        <f>Személyzet!AA78</f>
        <v>0</v>
      </c>
      <c r="L58" s="188">
        <f>Személyzet!AB78</f>
        <v>0</v>
      </c>
      <c r="M58" s="188">
        <f>Személyzet!AC78</f>
        <v>0</v>
      </c>
      <c r="N58" s="188">
        <f>Személyzet!AD78</f>
        <v>0</v>
      </c>
      <c r="O58" s="188">
        <f>Személyzet!AE78</f>
        <v>0</v>
      </c>
      <c r="P58" s="188">
        <f>Személyzet!AF78</f>
        <v>0</v>
      </c>
      <c r="Q58" s="188">
        <f>Személyzet!AG78</f>
        <v>0</v>
      </c>
      <c r="R58" s="188">
        <f>Személyzet!AH78</f>
        <v>0</v>
      </c>
      <c r="S58" s="188">
        <f>Személyzet!AI78</f>
        <v>0</v>
      </c>
      <c r="T58" s="188">
        <f>Személyzet!AJ78</f>
        <v>0</v>
      </c>
      <c r="U58" s="188">
        <f>Személyzet!AK78</f>
        <v>0</v>
      </c>
    </row>
    <row r="59" spans="2:21" ht="12.75">
      <c r="B59" s="116" t="s">
        <v>346</v>
      </c>
      <c r="C59" s="117">
        <v>21</v>
      </c>
      <c r="D59" s="118">
        <f t="shared" si="6"/>
        <v>0</v>
      </c>
      <c r="E59" s="118">
        <f t="shared" si="6"/>
        <v>0</v>
      </c>
      <c r="F59" s="188">
        <f>Személyzet!V79</f>
        <v>0</v>
      </c>
      <c r="G59" s="188">
        <f>Személyzet!W79</f>
        <v>0</v>
      </c>
      <c r="H59" s="188">
        <f>Személyzet!X79</f>
        <v>0</v>
      </c>
      <c r="I59" s="188">
        <f>Személyzet!Y79</f>
        <v>0</v>
      </c>
      <c r="J59" s="188">
        <f>Személyzet!Z79</f>
        <v>0</v>
      </c>
      <c r="K59" s="188">
        <f>Személyzet!AA79</f>
        <v>0</v>
      </c>
      <c r="L59" s="188">
        <f>Személyzet!AB79</f>
        <v>0</v>
      </c>
      <c r="M59" s="188">
        <f>Személyzet!AC79</f>
        <v>0</v>
      </c>
      <c r="N59" s="188">
        <f>Személyzet!AD79</f>
        <v>0</v>
      </c>
      <c r="O59" s="188">
        <f>Személyzet!AE79</f>
        <v>0</v>
      </c>
      <c r="P59" s="188">
        <f>Személyzet!AF79</f>
        <v>0</v>
      </c>
      <c r="Q59" s="188">
        <f>Személyzet!AG79</f>
        <v>0</v>
      </c>
      <c r="R59" s="188">
        <f>Személyzet!AH79</f>
        <v>0</v>
      </c>
      <c r="S59" s="188">
        <f>Személyzet!AI79</f>
        <v>0</v>
      </c>
      <c r="T59" s="188">
        <f>Személyzet!AJ79</f>
        <v>0</v>
      </c>
      <c r="U59" s="188">
        <f>Személyzet!AK79</f>
        <v>0</v>
      </c>
    </row>
    <row r="60" spans="2:21" ht="12.75">
      <c r="B60" s="116" t="s">
        <v>113</v>
      </c>
      <c r="C60" s="117">
        <v>22</v>
      </c>
      <c r="D60" s="118">
        <f t="shared" si="6"/>
        <v>0</v>
      </c>
      <c r="E60" s="118">
        <f t="shared" si="6"/>
        <v>0</v>
      </c>
      <c r="F60" s="188">
        <f>Személyzet!V80</f>
        <v>0</v>
      </c>
      <c r="G60" s="188">
        <f>Személyzet!W80</f>
        <v>0</v>
      </c>
      <c r="H60" s="188">
        <f>Személyzet!X80</f>
        <v>0</v>
      </c>
      <c r="I60" s="188">
        <f>Személyzet!Y80</f>
        <v>0</v>
      </c>
      <c r="J60" s="188">
        <f>Személyzet!Z80</f>
        <v>0</v>
      </c>
      <c r="K60" s="188">
        <f>Személyzet!AA80</f>
        <v>0</v>
      </c>
      <c r="L60" s="188">
        <f>Személyzet!AB80</f>
        <v>0</v>
      </c>
      <c r="M60" s="188">
        <f>Személyzet!AC80</f>
        <v>0</v>
      </c>
      <c r="N60" s="188">
        <f>Személyzet!AD80</f>
        <v>0</v>
      </c>
      <c r="O60" s="188">
        <f>Személyzet!AE80</f>
        <v>0</v>
      </c>
      <c r="P60" s="188">
        <f>Személyzet!AF80</f>
        <v>0</v>
      </c>
      <c r="Q60" s="188">
        <f>Személyzet!AG80</f>
        <v>0</v>
      </c>
      <c r="R60" s="188">
        <f>Személyzet!AH80</f>
        <v>0</v>
      </c>
      <c r="S60" s="188">
        <f>Személyzet!AI80</f>
        <v>0</v>
      </c>
      <c r="T60" s="188">
        <f>Személyzet!AJ80</f>
        <v>0</v>
      </c>
      <c r="U60" s="188">
        <f>Személyzet!AK80</f>
        <v>0</v>
      </c>
    </row>
    <row r="61" spans="2:21" ht="12.75">
      <c r="B61" s="116" t="s">
        <v>108</v>
      </c>
      <c r="C61" s="117">
        <v>23</v>
      </c>
      <c r="D61" s="118">
        <f t="shared" si="6"/>
        <v>0</v>
      </c>
      <c r="E61" s="118">
        <f t="shared" si="6"/>
        <v>0</v>
      </c>
      <c r="F61" s="188">
        <f>Személyzet!V81</f>
        <v>0</v>
      </c>
      <c r="G61" s="188">
        <f>Személyzet!W81</f>
        <v>0</v>
      </c>
      <c r="H61" s="188">
        <f>Személyzet!X81</f>
        <v>0</v>
      </c>
      <c r="I61" s="188">
        <f>Személyzet!Y81</f>
        <v>0</v>
      </c>
      <c r="J61" s="188">
        <f>Személyzet!Z81</f>
        <v>0</v>
      </c>
      <c r="K61" s="188">
        <f>Személyzet!AA81</f>
        <v>0</v>
      </c>
      <c r="L61" s="188">
        <f>Személyzet!AB81</f>
        <v>0</v>
      </c>
      <c r="M61" s="188">
        <f>Személyzet!AC81</f>
        <v>0</v>
      </c>
      <c r="N61" s="188">
        <f>Személyzet!AD81</f>
        <v>0</v>
      </c>
      <c r="O61" s="188">
        <f>Személyzet!AE81</f>
        <v>0</v>
      </c>
      <c r="P61" s="188">
        <f>Személyzet!AF81</f>
        <v>0</v>
      </c>
      <c r="Q61" s="188">
        <f>Személyzet!AG81</f>
        <v>0</v>
      </c>
      <c r="R61" s="188">
        <f>Személyzet!AH81</f>
        <v>0</v>
      </c>
      <c r="S61" s="188">
        <f>Személyzet!AI81</f>
        <v>0</v>
      </c>
      <c r="T61" s="188">
        <f>Személyzet!AJ81</f>
        <v>0</v>
      </c>
      <c r="U61" s="188">
        <f>Személyzet!AK81</f>
        <v>0</v>
      </c>
    </row>
    <row r="62" spans="2:21" ht="12.75">
      <c r="B62" s="116" t="s">
        <v>347</v>
      </c>
      <c r="C62" s="117">
        <v>24</v>
      </c>
      <c r="D62" s="118">
        <f t="shared" si="6"/>
        <v>0</v>
      </c>
      <c r="E62" s="118">
        <f t="shared" si="6"/>
        <v>0</v>
      </c>
      <c r="F62" s="188">
        <f>Személyzet!V82</f>
        <v>0</v>
      </c>
      <c r="G62" s="188">
        <f>Személyzet!W82</f>
        <v>0</v>
      </c>
      <c r="H62" s="188">
        <f>Személyzet!X82</f>
        <v>0</v>
      </c>
      <c r="I62" s="188">
        <f>Személyzet!Y82</f>
        <v>0</v>
      </c>
      <c r="J62" s="188">
        <f>Személyzet!Z82</f>
        <v>0</v>
      </c>
      <c r="K62" s="188">
        <f>Személyzet!AA82</f>
        <v>0</v>
      </c>
      <c r="L62" s="188">
        <f>Személyzet!AB82</f>
        <v>0</v>
      </c>
      <c r="M62" s="188">
        <f>Személyzet!AC82</f>
        <v>0</v>
      </c>
      <c r="N62" s="188">
        <f>Személyzet!AD82</f>
        <v>0</v>
      </c>
      <c r="O62" s="188">
        <f>Személyzet!AE82</f>
        <v>0</v>
      </c>
      <c r="P62" s="188">
        <f>Személyzet!AF82</f>
        <v>0</v>
      </c>
      <c r="Q62" s="188">
        <f>Személyzet!AG82</f>
        <v>0</v>
      </c>
      <c r="R62" s="188">
        <f>Személyzet!AH82</f>
        <v>0</v>
      </c>
      <c r="S62" s="188">
        <f>Személyzet!AI82</f>
        <v>0</v>
      </c>
      <c r="T62" s="188">
        <f>Személyzet!AJ82</f>
        <v>0</v>
      </c>
      <c r="U62" s="188">
        <f>Személyzet!AK82</f>
        <v>0</v>
      </c>
    </row>
    <row r="63" spans="2:21" ht="12.75">
      <c r="B63" s="116" t="s">
        <v>348</v>
      </c>
      <c r="C63" s="117">
        <v>25</v>
      </c>
      <c r="D63" s="118">
        <f t="shared" si="6"/>
        <v>0</v>
      </c>
      <c r="E63" s="118">
        <f t="shared" si="6"/>
        <v>0</v>
      </c>
      <c r="F63" s="188">
        <f>Személyzet!V83</f>
        <v>0</v>
      </c>
      <c r="G63" s="188">
        <f>Személyzet!W83</f>
        <v>0</v>
      </c>
      <c r="H63" s="188">
        <f>Személyzet!X83</f>
        <v>0</v>
      </c>
      <c r="I63" s="188">
        <f>Személyzet!Y83</f>
        <v>0</v>
      </c>
      <c r="J63" s="188">
        <f>Személyzet!Z83</f>
        <v>0</v>
      </c>
      <c r="K63" s="188">
        <f>Személyzet!AA83</f>
        <v>0</v>
      </c>
      <c r="L63" s="188">
        <f>Személyzet!AB83</f>
        <v>0</v>
      </c>
      <c r="M63" s="188">
        <f>Személyzet!AC83</f>
        <v>0</v>
      </c>
      <c r="N63" s="188">
        <f>Személyzet!AD83</f>
        <v>0</v>
      </c>
      <c r="O63" s="188">
        <f>Személyzet!AE83</f>
        <v>0</v>
      </c>
      <c r="P63" s="188">
        <f>Személyzet!AF83</f>
        <v>0</v>
      </c>
      <c r="Q63" s="188">
        <f>Személyzet!AG83</f>
        <v>0</v>
      </c>
      <c r="R63" s="188">
        <f>Személyzet!AH83</f>
        <v>0</v>
      </c>
      <c r="S63" s="188">
        <f>Személyzet!AI83</f>
        <v>0</v>
      </c>
      <c r="T63" s="188">
        <f>Személyzet!AJ83</f>
        <v>0</v>
      </c>
      <c r="U63" s="188">
        <f>Személyzet!AK83</f>
        <v>0</v>
      </c>
    </row>
    <row r="64" spans="2:21" ht="12.75">
      <c r="B64" s="116" t="s">
        <v>212</v>
      </c>
      <c r="C64" s="117">
        <v>26</v>
      </c>
      <c r="D64" s="118">
        <f t="shared" si="6"/>
        <v>0</v>
      </c>
      <c r="E64" s="118">
        <f t="shared" si="6"/>
        <v>0</v>
      </c>
      <c r="F64" s="188">
        <f>Személyzet!V84</f>
        <v>0</v>
      </c>
      <c r="G64" s="188">
        <f>Személyzet!W84</f>
        <v>0</v>
      </c>
      <c r="H64" s="188">
        <f>Személyzet!X84</f>
        <v>0</v>
      </c>
      <c r="I64" s="188">
        <f>Személyzet!Y84</f>
        <v>0</v>
      </c>
      <c r="J64" s="188">
        <f>Személyzet!Z84</f>
        <v>0</v>
      </c>
      <c r="K64" s="188">
        <f>Személyzet!AA84</f>
        <v>0</v>
      </c>
      <c r="L64" s="188">
        <f>Személyzet!AB84</f>
        <v>0</v>
      </c>
      <c r="M64" s="188">
        <f>Személyzet!AC84</f>
        <v>0</v>
      </c>
      <c r="N64" s="188">
        <f>Személyzet!AD84</f>
        <v>0</v>
      </c>
      <c r="O64" s="188">
        <f>Személyzet!AE84</f>
        <v>0</v>
      </c>
      <c r="P64" s="188">
        <f>Személyzet!AF84</f>
        <v>0</v>
      </c>
      <c r="Q64" s="188">
        <f>Személyzet!AG84</f>
        <v>0</v>
      </c>
      <c r="R64" s="188">
        <f>Személyzet!AH84</f>
        <v>0</v>
      </c>
      <c r="S64" s="188">
        <f>Személyzet!AI84</f>
        <v>0</v>
      </c>
      <c r="T64" s="188">
        <f>Személyzet!AJ84</f>
        <v>0</v>
      </c>
      <c r="U64" s="188">
        <f>Személyzet!AK84</f>
        <v>0</v>
      </c>
    </row>
    <row r="65" spans="2:21" ht="12.75">
      <c r="B65" s="116" t="s">
        <v>114</v>
      </c>
      <c r="C65" s="117">
        <v>27</v>
      </c>
      <c r="D65" s="118">
        <f t="shared" si="6"/>
        <v>0</v>
      </c>
      <c r="E65" s="118">
        <f t="shared" si="6"/>
        <v>0</v>
      </c>
      <c r="F65" s="188">
        <f>Személyzet!V85</f>
        <v>0</v>
      </c>
      <c r="G65" s="188">
        <f>Személyzet!W85</f>
        <v>0</v>
      </c>
      <c r="H65" s="188">
        <f>Személyzet!X85</f>
        <v>0</v>
      </c>
      <c r="I65" s="188">
        <f>Személyzet!Y85</f>
        <v>0</v>
      </c>
      <c r="J65" s="188">
        <f>Személyzet!Z85</f>
        <v>0</v>
      </c>
      <c r="K65" s="188">
        <f>Személyzet!AA85</f>
        <v>0</v>
      </c>
      <c r="L65" s="188">
        <f>Személyzet!AB85</f>
        <v>0</v>
      </c>
      <c r="M65" s="188">
        <f>Személyzet!AC85</f>
        <v>0</v>
      </c>
      <c r="N65" s="188">
        <f>Személyzet!AD85</f>
        <v>0</v>
      </c>
      <c r="O65" s="188">
        <f>Személyzet!AE85</f>
        <v>0</v>
      </c>
      <c r="P65" s="188">
        <f>Személyzet!AF85</f>
        <v>0</v>
      </c>
      <c r="Q65" s="188">
        <f>Személyzet!AG85</f>
        <v>0</v>
      </c>
      <c r="R65" s="188">
        <f>Személyzet!AH85</f>
        <v>0</v>
      </c>
      <c r="S65" s="188">
        <f>Személyzet!AI85</f>
        <v>0</v>
      </c>
      <c r="T65" s="188">
        <f>Személyzet!AJ85</f>
        <v>0</v>
      </c>
      <c r="U65" s="188">
        <f>Személyzet!AK85</f>
        <v>0</v>
      </c>
    </row>
    <row r="66" spans="2:21" ht="12.75">
      <c r="B66" s="116" t="s">
        <v>43</v>
      </c>
      <c r="C66" s="117">
        <v>28</v>
      </c>
      <c r="D66" s="118">
        <f t="shared" si="6"/>
        <v>0</v>
      </c>
      <c r="E66" s="118">
        <f t="shared" si="6"/>
        <v>0</v>
      </c>
      <c r="F66" s="188">
        <f>Személyzet!V86</f>
        <v>0</v>
      </c>
      <c r="G66" s="188">
        <f>Személyzet!W86</f>
        <v>0</v>
      </c>
      <c r="H66" s="188">
        <f>Személyzet!X86</f>
        <v>0</v>
      </c>
      <c r="I66" s="188">
        <f>Személyzet!Y86</f>
        <v>0</v>
      </c>
      <c r="J66" s="188">
        <f>Személyzet!Z86</f>
        <v>0</v>
      </c>
      <c r="K66" s="188">
        <f>Személyzet!AA86</f>
        <v>0</v>
      </c>
      <c r="L66" s="188">
        <f>Személyzet!AB86</f>
        <v>0</v>
      </c>
      <c r="M66" s="188">
        <f>Személyzet!AC86</f>
        <v>0</v>
      </c>
      <c r="N66" s="188">
        <f>Személyzet!AD86</f>
        <v>0</v>
      </c>
      <c r="O66" s="188">
        <f>Személyzet!AE86</f>
        <v>0</v>
      </c>
      <c r="P66" s="188">
        <f>Személyzet!AF86</f>
        <v>0</v>
      </c>
      <c r="Q66" s="188">
        <f>Személyzet!AG86</f>
        <v>0</v>
      </c>
      <c r="R66" s="188">
        <f>Személyzet!AH86</f>
        <v>0</v>
      </c>
      <c r="S66" s="188">
        <f>Személyzet!AI86</f>
        <v>0</v>
      </c>
      <c r="T66" s="188">
        <f>Személyzet!AJ86</f>
        <v>0</v>
      </c>
      <c r="U66" s="188">
        <f>Személyzet!AK86</f>
        <v>0</v>
      </c>
    </row>
    <row r="67" spans="2:21" ht="12.75">
      <c r="B67" s="116" t="s">
        <v>53</v>
      </c>
      <c r="C67" s="117">
        <v>29</v>
      </c>
      <c r="D67" s="118">
        <f t="shared" si="6"/>
        <v>0</v>
      </c>
      <c r="E67" s="118">
        <f t="shared" si="6"/>
        <v>0</v>
      </c>
      <c r="F67" s="188">
        <f>Személyzet!V87</f>
        <v>0</v>
      </c>
      <c r="G67" s="188">
        <f>Személyzet!W87</f>
        <v>0</v>
      </c>
      <c r="H67" s="188">
        <f>Személyzet!X87</f>
        <v>0</v>
      </c>
      <c r="I67" s="188">
        <f>Személyzet!Y87</f>
        <v>0</v>
      </c>
      <c r="J67" s="188">
        <f>Személyzet!Z87</f>
        <v>0</v>
      </c>
      <c r="K67" s="188">
        <f>Személyzet!AA87</f>
        <v>0</v>
      </c>
      <c r="L67" s="188">
        <f>Személyzet!AB87</f>
        <v>0</v>
      </c>
      <c r="M67" s="188">
        <f>Személyzet!AC87</f>
        <v>0</v>
      </c>
      <c r="N67" s="188">
        <f>Személyzet!AD87</f>
        <v>0</v>
      </c>
      <c r="O67" s="188">
        <f>Személyzet!AE87</f>
        <v>0</v>
      </c>
      <c r="P67" s="188">
        <f>Személyzet!AF87</f>
        <v>0</v>
      </c>
      <c r="Q67" s="188">
        <f>Személyzet!AG87</f>
        <v>0</v>
      </c>
      <c r="R67" s="188">
        <f>Személyzet!AH87</f>
        <v>0</v>
      </c>
      <c r="S67" s="188">
        <f>Személyzet!AI87</f>
        <v>0</v>
      </c>
      <c r="T67" s="188">
        <f>Személyzet!AJ87</f>
        <v>0</v>
      </c>
      <c r="U67" s="188">
        <f>Személyzet!AK87</f>
        <v>0</v>
      </c>
    </row>
    <row r="68" spans="2:21" ht="12.75">
      <c r="B68" s="116" t="s">
        <v>213</v>
      </c>
      <c r="C68" s="117">
        <v>30</v>
      </c>
      <c r="D68" s="118">
        <f t="shared" si="6"/>
        <v>0</v>
      </c>
      <c r="E68" s="118">
        <f t="shared" si="6"/>
        <v>0</v>
      </c>
      <c r="F68" s="188">
        <f>Személyzet!V88</f>
        <v>0</v>
      </c>
      <c r="G68" s="188">
        <f>Személyzet!W88</f>
        <v>0</v>
      </c>
      <c r="H68" s="188">
        <f>Személyzet!X88</f>
        <v>0</v>
      </c>
      <c r="I68" s="188">
        <f>Személyzet!Y88</f>
        <v>0</v>
      </c>
      <c r="J68" s="188">
        <f>Személyzet!Z88</f>
        <v>0</v>
      </c>
      <c r="K68" s="188">
        <f>Személyzet!AA88</f>
        <v>0</v>
      </c>
      <c r="L68" s="188">
        <f>Személyzet!AB88</f>
        <v>0</v>
      </c>
      <c r="M68" s="188">
        <f>Személyzet!AC88</f>
        <v>0</v>
      </c>
      <c r="N68" s="188">
        <f>Személyzet!AD88</f>
        <v>0</v>
      </c>
      <c r="O68" s="188">
        <f>Személyzet!AE88</f>
        <v>0</v>
      </c>
      <c r="P68" s="188">
        <f>Személyzet!AF88</f>
        <v>0</v>
      </c>
      <c r="Q68" s="188">
        <f>Személyzet!AG88</f>
        <v>0</v>
      </c>
      <c r="R68" s="188">
        <f>Személyzet!AH88</f>
        <v>0</v>
      </c>
      <c r="S68" s="188">
        <f>Személyzet!AI88</f>
        <v>0</v>
      </c>
      <c r="T68" s="188">
        <f>Személyzet!AJ88</f>
        <v>0</v>
      </c>
      <c r="U68" s="188">
        <f>Személyzet!AK88</f>
        <v>0</v>
      </c>
    </row>
    <row r="69" spans="2:21" ht="12.75">
      <c r="B69" s="116" t="s">
        <v>349</v>
      </c>
      <c r="C69" s="117">
        <v>31</v>
      </c>
      <c r="D69" s="118">
        <f t="shared" si="6"/>
        <v>0</v>
      </c>
      <c r="E69" s="118">
        <f t="shared" si="6"/>
        <v>0</v>
      </c>
      <c r="F69" s="188">
        <f>Személyzet!V89</f>
        <v>0</v>
      </c>
      <c r="G69" s="188">
        <f>Személyzet!W89</f>
        <v>0</v>
      </c>
      <c r="H69" s="188">
        <f>Személyzet!X89</f>
        <v>0</v>
      </c>
      <c r="I69" s="188">
        <f>Személyzet!Y89</f>
        <v>0</v>
      </c>
      <c r="J69" s="188">
        <f>Személyzet!Z89</f>
        <v>0</v>
      </c>
      <c r="K69" s="188">
        <f>Személyzet!AA89</f>
        <v>0</v>
      </c>
      <c r="L69" s="188">
        <f>Személyzet!AB89</f>
        <v>0</v>
      </c>
      <c r="M69" s="188">
        <f>Személyzet!AC89</f>
        <v>0</v>
      </c>
      <c r="N69" s="188">
        <f>Személyzet!AD89</f>
        <v>0</v>
      </c>
      <c r="O69" s="188">
        <f>Személyzet!AE89</f>
        <v>0</v>
      </c>
      <c r="P69" s="188">
        <f>Személyzet!AF89</f>
        <v>0</v>
      </c>
      <c r="Q69" s="188">
        <f>Személyzet!AG89</f>
        <v>0</v>
      </c>
      <c r="R69" s="188">
        <f>Személyzet!AH89</f>
        <v>0</v>
      </c>
      <c r="S69" s="188">
        <f>Személyzet!AI89</f>
        <v>0</v>
      </c>
      <c r="T69" s="188">
        <f>Személyzet!AJ89</f>
        <v>0</v>
      </c>
      <c r="U69" s="188">
        <f>Személyzet!AK89</f>
        <v>0</v>
      </c>
    </row>
    <row r="70" spans="2:21" ht="12.75">
      <c r="B70" s="116" t="s">
        <v>214</v>
      </c>
      <c r="C70" s="117">
        <v>32</v>
      </c>
      <c r="D70" s="118">
        <f t="shared" si="6"/>
        <v>0</v>
      </c>
      <c r="E70" s="118">
        <f t="shared" si="6"/>
        <v>0</v>
      </c>
      <c r="F70" s="188">
        <f>Személyzet!V90</f>
        <v>0</v>
      </c>
      <c r="G70" s="188">
        <f>Személyzet!W90</f>
        <v>0</v>
      </c>
      <c r="H70" s="188">
        <f>Személyzet!X90</f>
        <v>0</v>
      </c>
      <c r="I70" s="188">
        <f>Személyzet!Y90</f>
        <v>0</v>
      </c>
      <c r="J70" s="188">
        <f>Személyzet!Z90</f>
        <v>0</v>
      </c>
      <c r="K70" s="188">
        <f>Személyzet!AA90</f>
        <v>0</v>
      </c>
      <c r="L70" s="188">
        <f>Személyzet!AB90</f>
        <v>0</v>
      </c>
      <c r="M70" s="188">
        <f>Személyzet!AC90</f>
        <v>0</v>
      </c>
      <c r="N70" s="188">
        <f>Személyzet!AD90</f>
        <v>0</v>
      </c>
      <c r="O70" s="188">
        <f>Személyzet!AE90</f>
        <v>0</v>
      </c>
      <c r="P70" s="188">
        <f>Személyzet!AF90</f>
        <v>0</v>
      </c>
      <c r="Q70" s="188">
        <f>Személyzet!AG90</f>
        <v>0</v>
      </c>
      <c r="R70" s="188">
        <f>Személyzet!AH90</f>
        <v>0</v>
      </c>
      <c r="S70" s="188">
        <f>Személyzet!AI90</f>
        <v>0</v>
      </c>
      <c r="T70" s="188">
        <f>Személyzet!AJ90</f>
        <v>0</v>
      </c>
      <c r="U70" s="188">
        <f>Személyzet!AK90</f>
        <v>0</v>
      </c>
    </row>
    <row r="71" spans="2:21" ht="25.5">
      <c r="B71" s="116" t="s">
        <v>115</v>
      </c>
      <c r="C71" s="117">
        <v>33</v>
      </c>
      <c r="D71" s="118">
        <f t="shared" si="6"/>
        <v>0</v>
      </c>
      <c r="E71" s="118">
        <f t="shared" si="6"/>
        <v>0</v>
      </c>
      <c r="F71" s="188">
        <f>Személyzet!V91</f>
        <v>0</v>
      </c>
      <c r="G71" s="188">
        <f>Személyzet!W91</f>
        <v>0</v>
      </c>
      <c r="H71" s="188">
        <f>Személyzet!X91</f>
        <v>0</v>
      </c>
      <c r="I71" s="188">
        <f>Személyzet!Y91</f>
        <v>0</v>
      </c>
      <c r="J71" s="188">
        <f>Személyzet!Z91</f>
        <v>0</v>
      </c>
      <c r="K71" s="188">
        <f>Személyzet!AA91</f>
        <v>0</v>
      </c>
      <c r="L71" s="188">
        <f>Személyzet!AB91</f>
        <v>0</v>
      </c>
      <c r="M71" s="188">
        <f>Személyzet!AC91</f>
        <v>0</v>
      </c>
      <c r="N71" s="188">
        <f>Személyzet!AD91</f>
        <v>0</v>
      </c>
      <c r="O71" s="188">
        <f>Személyzet!AE91</f>
        <v>0</v>
      </c>
      <c r="P71" s="188">
        <f>Személyzet!AF91</f>
        <v>0</v>
      </c>
      <c r="Q71" s="188">
        <f>Személyzet!AG91</f>
        <v>0</v>
      </c>
      <c r="R71" s="188">
        <f>Személyzet!AH91</f>
        <v>0</v>
      </c>
      <c r="S71" s="188">
        <f>Személyzet!AI91</f>
        <v>0</v>
      </c>
      <c r="T71" s="188">
        <f>Személyzet!AJ91</f>
        <v>0</v>
      </c>
      <c r="U71" s="188">
        <f>Személyzet!AK91</f>
        <v>0</v>
      </c>
    </row>
    <row r="72" spans="2:21" ht="12.75">
      <c r="B72" s="116" t="s">
        <v>106</v>
      </c>
      <c r="C72" s="117">
        <v>34</v>
      </c>
      <c r="D72" s="118">
        <f t="shared" si="6"/>
        <v>0</v>
      </c>
      <c r="E72" s="118">
        <f t="shared" si="6"/>
        <v>0</v>
      </c>
      <c r="F72" s="188">
        <f>Személyzet!V92</f>
        <v>0</v>
      </c>
      <c r="G72" s="188">
        <f>Személyzet!W92</f>
        <v>0</v>
      </c>
      <c r="H72" s="188">
        <f>Személyzet!X92</f>
        <v>0</v>
      </c>
      <c r="I72" s="188">
        <f>Személyzet!Y92</f>
        <v>0</v>
      </c>
      <c r="J72" s="188">
        <f>Személyzet!Z92</f>
        <v>0</v>
      </c>
      <c r="K72" s="188">
        <f>Személyzet!AA92</f>
        <v>0</v>
      </c>
      <c r="L72" s="188">
        <f>Személyzet!AB92</f>
        <v>0</v>
      </c>
      <c r="M72" s="188">
        <f>Személyzet!AC92</f>
        <v>0</v>
      </c>
      <c r="N72" s="188">
        <f>Személyzet!AD92</f>
        <v>0</v>
      </c>
      <c r="O72" s="188">
        <f>Személyzet!AE92</f>
        <v>0</v>
      </c>
      <c r="P72" s="188">
        <f>Személyzet!AF92</f>
        <v>0</v>
      </c>
      <c r="Q72" s="188">
        <f>Személyzet!AG92</f>
        <v>0</v>
      </c>
      <c r="R72" s="188">
        <f>Személyzet!AH92</f>
        <v>0</v>
      </c>
      <c r="S72" s="188">
        <f>Személyzet!AI92</f>
        <v>0</v>
      </c>
      <c r="T72" s="188">
        <f>Személyzet!AJ92</f>
        <v>0</v>
      </c>
      <c r="U72" s="188">
        <f>Személyzet!AK92</f>
        <v>0</v>
      </c>
    </row>
    <row r="73" spans="2:21" ht="12.75">
      <c r="B73" s="116" t="s">
        <v>215</v>
      </c>
      <c r="C73" s="117">
        <v>35</v>
      </c>
      <c r="D73" s="118">
        <f t="shared" si="6"/>
        <v>0</v>
      </c>
      <c r="E73" s="118">
        <f t="shared" si="6"/>
        <v>0</v>
      </c>
      <c r="F73" s="188">
        <f>Személyzet!V93</f>
        <v>0</v>
      </c>
      <c r="G73" s="188">
        <f>Személyzet!W93</f>
        <v>0</v>
      </c>
      <c r="H73" s="188">
        <f>Személyzet!X93</f>
        <v>0</v>
      </c>
      <c r="I73" s="188">
        <f>Személyzet!Y93</f>
        <v>0</v>
      </c>
      <c r="J73" s="188">
        <f>Személyzet!Z93</f>
        <v>0</v>
      </c>
      <c r="K73" s="188">
        <f>Személyzet!AA93</f>
        <v>0</v>
      </c>
      <c r="L73" s="188">
        <f>Személyzet!AB93</f>
        <v>0</v>
      </c>
      <c r="M73" s="188">
        <f>Személyzet!AC93</f>
        <v>0</v>
      </c>
      <c r="N73" s="188">
        <f>Személyzet!AD93</f>
        <v>0</v>
      </c>
      <c r="O73" s="188">
        <f>Személyzet!AE93</f>
        <v>0</v>
      </c>
      <c r="P73" s="188">
        <f>Személyzet!AF93</f>
        <v>0</v>
      </c>
      <c r="Q73" s="188">
        <f>Személyzet!AG93</f>
        <v>0</v>
      </c>
      <c r="R73" s="188">
        <f>Személyzet!AH93</f>
        <v>0</v>
      </c>
      <c r="S73" s="188">
        <f>Személyzet!AI93</f>
        <v>0</v>
      </c>
      <c r="T73" s="188">
        <f>Személyzet!AJ93</f>
        <v>0</v>
      </c>
      <c r="U73" s="188">
        <f>Személyzet!AK93</f>
        <v>0</v>
      </c>
    </row>
    <row r="74" spans="2:21" ht="12.75">
      <c r="B74" s="116" t="s">
        <v>216</v>
      </c>
      <c r="C74" s="117">
        <v>36</v>
      </c>
      <c r="D74" s="118">
        <f t="shared" si="6"/>
        <v>0</v>
      </c>
      <c r="E74" s="118">
        <f t="shared" si="6"/>
        <v>0</v>
      </c>
      <c r="F74" s="188">
        <f>Személyzet!V94</f>
        <v>0</v>
      </c>
      <c r="G74" s="188">
        <f>Személyzet!W94</f>
        <v>0</v>
      </c>
      <c r="H74" s="188">
        <f>Személyzet!X94</f>
        <v>0</v>
      </c>
      <c r="I74" s="188">
        <f>Személyzet!Y94</f>
        <v>0</v>
      </c>
      <c r="J74" s="188">
        <f>Személyzet!Z94</f>
        <v>0</v>
      </c>
      <c r="K74" s="188">
        <f>Személyzet!AA94</f>
        <v>0</v>
      </c>
      <c r="L74" s="188">
        <f>Személyzet!AB94</f>
        <v>0</v>
      </c>
      <c r="M74" s="188">
        <f>Személyzet!AC94</f>
        <v>0</v>
      </c>
      <c r="N74" s="188">
        <f>Személyzet!AD94</f>
        <v>0</v>
      </c>
      <c r="O74" s="188">
        <f>Személyzet!AE94</f>
        <v>0</v>
      </c>
      <c r="P74" s="188">
        <f>Személyzet!AF94</f>
        <v>0</v>
      </c>
      <c r="Q74" s="188">
        <f>Személyzet!AG94</f>
        <v>0</v>
      </c>
      <c r="R74" s="188">
        <f>Személyzet!AH94</f>
        <v>0</v>
      </c>
      <c r="S74" s="188">
        <f>Személyzet!AI94</f>
        <v>0</v>
      </c>
      <c r="T74" s="188">
        <f>Személyzet!AJ94</f>
        <v>0</v>
      </c>
      <c r="U74" s="188">
        <f>Személyzet!AK94</f>
        <v>0</v>
      </c>
    </row>
    <row r="75" spans="2:21" ht="25.5">
      <c r="B75" s="116" t="s">
        <v>350</v>
      </c>
      <c r="C75" s="117">
        <v>37</v>
      </c>
      <c r="D75" s="118">
        <f t="shared" si="6"/>
        <v>0</v>
      </c>
      <c r="E75" s="118">
        <f t="shared" si="6"/>
        <v>0</v>
      </c>
      <c r="F75" s="188">
        <f>Személyzet!V95</f>
        <v>0</v>
      </c>
      <c r="G75" s="188">
        <f>Személyzet!W95</f>
        <v>0</v>
      </c>
      <c r="H75" s="188">
        <f>Személyzet!X95</f>
        <v>0</v>
      </c>
      <c r="I75" s="188">
        <f>Személyzet!Y95</f>
        <v>0</v>
      </c>
      <c r="J75" s="188">
        <f>Személyzet!Z95</f>
        <v>0</v>
      </c>
      <c r="K75" s="188">
        <f>Személyzet!AA95</f>
        <v>0</v>
      </c>
      <c r="L75" s="188">
        <f>Személyzet!AB95</f>
        <v>0</v>
      </c>
      <c r="M75" s="188">
        <f>Személyzet!AC95</f>
        <v>0</v>
      </c>
      <c r="N75" s="188">
        <f>Személyzet!AD95</f>
        <v>0</v>
      </c>
      <c r="O75" s="188">
        <f>Személyzet!AE95</f>
        <v>0</v>
      </c>
      <c r="P75" s="188">
        <f>Személyzet!AF95</f>
        <v>0</v>
      </c>
      <c r="Q75" s="188">
        <f>Személyzet!AG95</f>
        <v>0</v>
      </c>
      <c r="R75" s="188">
        <f>Személyzet!AH95</f>
        <v>0</v>
      </c>
      <c r="S75" s="188">
        <f>Személyzet!AI95</f>
        <v>0</v>
      </c>
      <c r="T75" s="188">
        <f>Személyzet!AJ95</f>
        <v>0</v>
      </c>
      <c r="U75" s="188">
        <f>Személyzet!AK95</f>
        <v>0</v>
      </c>
    </row>
    <row r="76" spans="2:21" ht="12.75">
      <c r="B76" s="116" t="s">
        <v>351</v>
      </c>
      <c r="C76" s="117">
        <v>38</v>
      </c>
      <c r="D76" s="118">
        <f t="shared" si="6"/>
        <v>0</v>
      </c>
      <c r="E76" s="118">
        <f t="shared" si="6"/>
        <v>0</v>
      </c>
      <c r="F76" s="188">
        <f>Személyzet!V96</f>
        <v>0</v>
      </c>
      <c r="G76" s="188">
        <f>Személyzet!W96</f>
        <v>0</v>
      </c>
      <c r="H76" s="188">
        <f>Személyzet!X96</f>
        <v>0</v>
      </c>
      <c r="I76" s="188">
        <f>Személyzet!Y96</f>
        <v>0</v>
      </c>
      <c r="J76" s="188">
        <f>Személyzet!Z96</f>
        <v>0</v>
      </c>
      <c r="K76" s="188">
        <f>Személyzet!AA96</f>
        <v>0</v>
      </c>
      <c r="L76" s="188">
        <f>Személyzet!AB96</f>
        <v>0</v>
      </c>
      <c r="M76" s="188">
        <f>Személyzet!AC96</f>
        <v>0</v>
      </c>
      <c r="N76" s="188">
        <f>Személyzet!AD96</f>
        <v>0</v>
      </c>
      <c r="O76" s="188">
        <f>Személyzet!AE96</f>
        <v>0</v>
      </c>
      <c r="P76" s="188">
        <f>Személyzet!AF96</f>
        <v>0</v>
      </c>
      <c r="Q76" s="188">
        <f>Személyzet!AG96</f>
        <v>0</v>
      </c>
      <c r="R76" s="188">
        <f>Személyzet!AH96</f>
        <v>0</v>
      </c>
      <c r="S76" s="188">
        <f>Személyzet!AI96</f>
        <v>0</v>
      </c>
      <c r="T76" s="188">
        <f>Személyzet!AJ96</f>
        <v>0</v>
      </c>
      <c r="U76" s="188">
        <f>Személyzet!AK96</f>
        <v>0</v>
      </c>
    </row>
    <row r="77" spans="2:21" ht="25.5">
      <c r="B77" s="116" t="s">
        <v>352</v>
      </c>
      <c r="C77" s="117">
        <v>39</v>
      </c>
      <c r="D77" s="118">
        <f t="shared" si="6"/>
        <v>0</v>
      </c>
      <c r="E77" s="118">
        <f t="shared" si="6"/>
        <v>0</v>
      </c>
      <c r="F77" s="188">
        <f>Személyzet!V97</f>
        <v>0</v>
      </c>
      <c r="G77" s="188">
        <f>Személyzet!W97</f>
        <v>0</v>
      </c>
      <c r="H77" s="188">
        <f>Személyzet!X97</f>
        <v>0</v>
      </c>
      <c r="I77" s="188">
        <f>Személyzet!Y97</f>
        <v>0</v>
      </c>
      <c r="J77" s="188">
        <f>Személyzet!Z97</f>
        <v>0</v>
      </c>
      <c r="K77" s="188">
        <f>Személyzet!AA97</f>
        <v>0</v>
      </c>
      <c r="L77" s="188">
        <f>Személyzet!AB97</f>
        <v>0</v>
      </c>
      <c r="M77" s="188">
        <f>Személyzet!AC97</f>
        <v>0</v>
      </c>
      <c r="N77" s="188">
        <f>Személyzet!AD97</f>
        <v>0</v>
      </c>
      <c r="O77" s="188">
        <f>Személyzet!AE97</f>
        <v>0</v>
      </c>
      <c r="P77" s="188">
        <f>Személyzet!AF97</f>
        <v>0</v>
      </c>
      <c r="Q77" s="188">
        <f>Személyzet!AG97</f>
        <v>0</v>
      </c>
      <c r="R77" s="188">
        <f>Személyzet!AH97</f>
        <v>0</v>
      </c>
      <c r="S77" s="188">
        <f>Személyzet!AI97</f>
        <v>0</v>
      </c>
      <c r="T77" s="188">
        <f>Személyzet!AJ97</f>
        <v>0</v>
      </c>
      <c r="U77" s="188">
        <f>Személyzet!AK97</f>
        <v>0</v>
      </c>
    </row>
    <row r="78" spans="2:21" ht="12.75">
      <c r="B78" s="116" t="s">
        <v>353</v>
      </c>
      <c r="C78" s="117">
        <v>40</v>
      </c>
      <c r="D78" s="118">
        <f t="shared" si="6"/>
        <v>0</v>
      </c>
      <c r="E78" s="118">
        <f t="shared" si="6"/>
        <v>0</v>
      </c>
      <c r="F78" s="188">
        <f>Személyzet!V98</f>
        <v>0</v>
      </c>
      <c r="G78" s="188">
        <f>Személyzet!W98</f>
        <v>0</v>
      </c>
      <c r="H78" s="188">
        <f>Személyzet!X98</f>
        <v>0</v>
      </c>
      <c r="I78" s="188">
        <f>Személyzet!Y98</f>
        <v>0</v>
      </c>
      <c r="J78" s="188">
        <f>Személyzet!Z98</f>
        <v>0</v>
      </c>
      <c r="K78" s="188">
        <f>Személyzet!AA98</f>
        <v>0</v>
      </c>
      <c r="L78" s="188">
        <f>Személyzet!AB98</f>
        <v>0</v>
      </c>
      <c r="M78" s="188">
        <f>Személyzet!AC98</f>
        <v>0</v>
      </c>
      <c r="N78" s="188">
        <f>Személyzet!AD98</f>
        <v>0</v>
      </c>
      <c r="O78" s="188">
        <f>Személyzet!AE98</f>
        <v>0</v>
      </c>
      <c r="P78" s="188">
        <f>Személyzet!AF98</f>
        <v>0</v>
      </c>
      <c r="Q78" s="188">
        <f>Személyzet!AG98</f>
        <v>0</v>
      </c>
      <c r="R78" s="188">
        <f>Személyzet!AH98</f>
        <v>0</v>
      </c>
      <c r="S78" s="188">
        <f>Személyzet!AI98</f>
        <v>0</v>
      </c>
      <c r="T78" s="188">
        <f>Személyzet!AJ98</f>
        <v>0</v>
      </c>
      <c r="U78" s="188">
        <f>Személyzet!AK98</f>
        <v>0</v>
      </c>
    </row>
    <row r="79" spans="2:21" ht="12.75">
      <c r="B79" s="116" t="s">
        <v>354</v>
      </c>
      <c r="C79" s="117">
        <v>41</v>
      </c>
      <c r="D79" s="118">
        <f t="shared" si="6"/>
        <v>0</v>
      </c>
      <c r="E79" s="118">
        <f t="shared" si="6"/>
        <v>0</v>
      </c>
      <c r="F79" s="188">
        <f>Személyzet!V99</f>
        <v>0</v>
      </c>
      <c r="G79" s="188">
        <f>Személyzet!W99</f>
        <v>0</v>
      </c>
      <c r="H79" s="188">
        <f>Személyzet!X99</f>
        <v>0</v>
      </c>
      <c r="I79" s="188">
        <f>Személyzet!Y99</f>
        <v>0</v>
      </c>
      <c r="J79" s="188">
        <f>Személyzet!Z99</f>
        <v>0</v>
      </c>
      <c r="K79" s="188">
        <f>Személyzet!AA99</f>
        <v>0</v>
      </c>
      <c r="L79" s="188">
        <f>Személyzet!AB99</f>
        <v>0</v>
      </c>
      <c r="M79" s="188">
        <f>Személyzet!AC99</f>
        <v>0</v>
      </c>
      <c r="N79" s="188">
        <f>Személyzet!AD99</f>
        <v>0</v>
      </c>
      <c r="O79" s="188">
        <f>Személyzet!AE99</f>
        <v>0</v>
      </c>
      <c r="P79" s="188">
        <f>Személyzet!AF99</f>
        <v>0</v>
      </c>
      <c r="Q79" s="188">
        <f>Személyzet!AG99</f>
        <v>0</v>
      </c>
      <c r="R79" s="188">
        <f>Személyzet!AH99</f>
        <v>0</v>
      </c>
      <c r="S79" s="188">
        <f>Személyzet!AI99</f>
        <v>0</v>
      </c>
      <c r="T79" s="188">
        <f>Személyzet!AJ99</f>
        <v>0</v>
      </c>
      <c r="U79" s="188">
        <f>Személyzet!AK99</f>
        <v>0</v>
      </c>
    </row>
    <row r="80" spans="2:21" ht="12.75">
      <c r="B80" s="116" t="s">
        <v>355</v>
      </c>
      <c r="C80" s="117">
        <v>42</v>
      </c>
      <c r="D80" s="118">
        <f t="shared" si="6"/>
        <v>0</v>
      </c>
      <c r="E80" s="118">
        <f t="shared" si="6"/>
        <v>0</v>
      </c>
      <c r="F80" s="188">
        <f>Személyzet!V100</f>
        <v>0</v>
      </c>
      <c r="G80" s="188">
        <f>Személyzet!W100</f>
        <v>0</v>
      </c>
      <c r="H80" s="188">
        <f>Személyzet!X100</f>
        <v>0</v>
      </c>
      <c r="I80" s="188">
        <f>Személyzet!Y100</f>
        <v>0</v>
      </c>
      <c r="J80" s="188">
        <f>Személyzet!Z100</f>
        <v>0</v>
      </c>
      <c r="K80" s="188">
        <f>Személyzet!AA100</f>
        <v>0</v>
      </c>
      <c r="L80" s="188">
        <f>Személyzet!AB100</f>
        <v>0</v>
      </c>
      <c r="M80" s="188">
        <f>Személyzet!AC100</f>
        <v>0</v>
      </c>
      <c r="N80" s="188">
        <f>Személyzet!AD100</f>
        <v>0</v>
      </c>
      <c r="O80" s="188">
        <f>Személyzet!AE100</f>
        <v>0</v>
      </c>
      <c r="P80" s="188">
        <f>Személyzet!AF100</f>
        <v>0</v>
      </c>
      <c r="Q80" s="188">
        <f>Személyzet!AG100</f>
        <v>0</v>
      </c>
      <c r="R80" s="188">
        <f>Személyzet!AH100</f>
        <v>0</v>
      </c>
      <c r="S80" s="188">
        <f>Személyzet!AI100</f>
        <v>0</v>
      </c>
      <c r="T80" s="188">
        <f>Személyzet!AJ100</f>
        <v>0</v>
      </c>
      <c r="U80" s="188">
        <f>Személyzet!AK100</f>
        <v>0</v>
      </c>
    </row>
    <row r="81" spans="2:21" ht="12.75">
      <c r="B81" s="116" t="s">
        <v>356</v>
      </c>
      <c r="C81" s="117">
        <v>43</v>
      </c>
      <c r="D81" s="118">
        <f t="shared" si="6"/>
        <v>0</v>
      </c>
      <c r="E81" s="118">
        <f t="shared" si="6"/>
        <v>0</v>
      </c>
      <c r="F81" s="188">
        <f>Személyzet!V101</f>
        <v>0</v>
      </c>
      <c r="G81" s="188">
        <f>Személyzet!W101</f>
        <v>0</v>
      </c>
      <c r="H81" s="188">
        <f>Személyzet!X101</f>
        <v>0</v>
      </c>
      <c r="I81" s="188">
        <f>Személyzet!Y101</f>
        <v>0</v>
      </c>
      <c r="J81" s="188">
        <f>Személyzet!Z101</f>
        <v>0</v>
      </c>
      <c r="K81" s="188">
        <f>Személyzet!AA101</f>
        <v>0</v>
      </c>
      <c r="L81" s="188">
        <f>Személyzet!AB101</f>
        <v>0</v>
      </c>
      <c r="M81" s="188">
        <f>Személyzet!AC101</f>
        <v>0</v>
      </c>
      <c r="N81" s="188">
        <f>Személyzet!AD101</f>
        <v>0</v>
      </c>
      <c r="O81" s="188">
        <f>Személyzet!AE101</f>
        <v>0</v>
      </c>
      <c r="P81" s="188">
        <f>Személyzet!AF101</f>
        <v>0</v>
      </c>
      <c r="Q81" s="188">
        <f>Személyzet!AG101</f>
        <v>0</v>
      </c>
      <c r="R81" s="188">
        <f>Személyzet!AH101</f>
        <v>0</v>
      </c>
      <c r="S81" s="188">
        <f>Személyzet!AI101</f>
        <v>0</v>
      </c>
      <c r="T81" s="188">
        <f>Személyzet!AJ101</f>
        <v>0</v>
      </c>
      <c r="U81" s="188">
        <f>Személyzet!AK101</f>
        <v>0</v>
      </c>
    </row>
    <row r="82" spans="2:21" ht="12.75">
      <c r="B82" s="116" t="s">
        <v>26</v>
      </c>
      <c r="C82" s="117">
        <v>44</v>
      </c>
      <c r="D82" s="118">
        <f t="shared" si="6"/>
        <v>0</v>
      </c>
      <c r="E82" s="118">
        <f t="shared" si="6"/>
        <v>0</v>
      </c>
      <c r="F82" s="188">
        <f>Személyzet!V102</f>
        <v>0</v>
      </c>
      <c r="G82" s="188">
        <f>Személyzet!W102</f>
        <v>0</v>
      </c>
      <c r="H82" s="188">
        <f>Személyzet!X102</f>
        <v>0</v>
      </c>
      <c r="I82" s="188">
        <f>Személyzet!Y102</f>
        <v>0</v>
      </c>
      <c r="J82" s="188">
        <f>Személyzet!Z102</f>
        <v>0</v>
      </c>
      <c r="K82" s="188">
        <f>Személyzet!AA102</f>
        <v>0</v>
      </c>
      <c r="L82" s="188">
        <f>Személyzet!AB102</f>
        <v>0</v>
      </c>
      <c r="M82" s="188">
        <f>Személyzet!AC102</f>
        <v>0</v>
      </c>
      <c r="N82" s="188">
        <f>Személyzet!AD102</f>
        <v>0</v>
      </c>
      <c r="O82" s="188">
        <f>Személyzet!AE102</f>
        <v>0</v>
      </c>
      <c r="P82" s="188">
        <f>Személyzet!AF102</f>
        <v>0</v>
      </c>
      <c r="Q82" s="188">
        <f>Személyzet!AG102</f>
        <v>0</v>
      </c>
      <c r="R82" s="188">
        <f>Személyzet!AH102</f>
        <v>0</v>
      </c>
      <c r="S82" s="188">
        <f>Személyzet!AI102</f>
        <v>0</v>
      </c>
      <c r="T82" s="188">
        <f>Személyzet!AJ102</f>
        <v>0</v>
      </c>
      <c r="U82" s="188">
        <f>Személyzet!AK102</f>
        <v>0</v>
      </c>
    </row>
    <row r="83" spans="2:21" ht="12.75">
      <c r="B83" s="116" t="s">
        <v>217</v>
      </c>
      <c r="C83" s="117">
        <v>45</v>
      </c>
      <c r="D83" s="118">
        <f t="shared" si="6"/>
        <v>0</v>
      </c>
      <c r="E83" s="118">
        <f t="shared" si="6"/>
        <v>0</v>
      </c>
      <c r="F83" s="188">
        <f>Személyzet!V103</f>
        <v>0</v>
      </c>
      <c r="G83" s="188">
        <f>Személyzet!W103</f>
        <v>0</v>
      </c>
      <c r="H83" s="188">
        <f>Személyzet!X103</f>
        <v>0</v>
      </c>
      <c r="I83" s="188">
        <f>Személyzet!Y103</f>
        <v>0</v>
      </c>
      <c r="J83" s="188">
        <f>Személyzet!Z103</f>
        <v>0</v>
      </c>
      <c r="K83" s="188">
        <f>Személyzet!AA103</f>
        <v>0</v>
      </c>
      <c r="L83" s="188">
        <f>Személyzet!AB103</f>
        <v>0</v>
      </c>
      <c r="M83" s="188">
        <f>Személyzet!AC103</f>
        <v>0</v>
      </c>
      <c r="N83" s="188">
        <f>Személyzet!AD103</f>
        <v>0</v>
      </c>
      <c r="O83" s="188">
        <f>Személyzet!AE103</f>
        <v>0</v>
      </c>
      <c r="P83" s="188">
        <f>Személyzet!AF103</f>
        <v>0</v>
      </c>
      <c r="Q83" s="188">
        <f>Személyzet!AG103</f>
        <v>0</v>
      </c>
      <c r="R83" s="188">
        <f>Személyzet!AH103</f>
        <v>0</v>
      </c>
      <c r="S83" s="188">
        <f>Személyzet!AI103</f>
        <v>0</v>
      </c>
      <c r="T83" s="188">
        <f>Személyzet!AJ103</f>
        <v>0</v>
      </c>
      <c r="U83" s="188">
        <f>Személyzet!AK103</f>
        <v>0</v>
      </c>
    </row>
    <row r="84" spans="2:21" ht="12.75">
      <c r="B84" s="116" t="s">
        <v>357</v>
      </c>
      <c r="C84" s="117">
        <v>46</v>
      </c>
      <c r="D84" s="118">
        <f t="shared" si="6"/>
        <v>0</v>
      </c>
      <c r="E84" s="118">
        <f t="shared" si="6"/>
        <v>0</v>
      </c>
      <c r="F84" s="188">
        <f>Személyzet!V104</f>
        <v>0</v>
      </c>
      <c r="G84" s="188">
        <f>Személyzet!W104</f>
        <v>0</v>
      </c>
      <c r="H84" s="188">
        <f>Személyzet!X104</f>
        <v>0</v>
      </c>
      <c r="I84" s="188">
        <f>Személyzet!Y104</f>
        <v>0</v>
      </c>
      <c r="J84" s="188">
        <f>Személyzet!Z104</f>
        <v>0</v>
      </c>
      <c r="K84" s="188">
        <f>Személyzet!AA104</f>
        <v>0</v>
      </c>
      <c r="L84" s="188">
        <f>Személyzet!AB104</f>
        <v>0</v>
      </c>
      <c r="M84" s="188">
        <f>Személyzet!AC104</f>
        <v>0</v>
      </c>
      <c r="N84" s="188">
        <f>Személyzet!AD104</f>
        <v>0</v>
      </c>
      <c r="O84" s="188">
        <f>Személyzet!AE104</f>
        <v>0</v>
      </c>
      <c r="P84" s="188">
        <f>Személyzet!AF104</f>
        <v>0</v>
      </c>
      <c r="Q84" s="188">
        <f>Személyzet!AG104</f>
        <v>0</v>
      </c>
      <c r="R84" s="188">
        <f>Személyzet!AH104</f>
        <v>0</v>
      </c>
      <c r="S84" s="188">
        <f>Személyzet!AI104</f>
        <v>0</v>
      </c>
      <c r="T84" s="188">
        <f>Személyzet!AJ104</f>
        <v>0</v>
      </c>
      <c r="U84" s="188">
        <f>Személyzet!AK104</f>
        <v>0</v>
      </c>
    </row>
    <row r="85" spans="2:21" ht="12.75">
      <c r="B85" s="116" t="s">
        <v>218</v>
      </c>
      <c r="C85" s="117">
        <v>47</v>
      </c>
      <c r="D85" s="118">
        <f t="shared" si="6"/>
        <v>0</v>
      </c>
      <c r="E85" s="118">
        <f t="shared" si="6"/>
        <v>0</v>
      </c>
      <c r="F85" s="188">
        <f>Személyzet!V105</f>
        <v>0</v>
      </c>
      <c r="G85" s="188">
        <f>Személyzet!W105</f>
        <v>0</v>
      </c>
      <c r="H85" s="188">
        <f>Személyzet!X105</f>
        <v>0</v>
      </c>
      <c r="I85" s="188">
        <f>Személyzet!Y105</f>
        <v>0</v>
      </c>
      <c r="J85" s="188">
        <f>Személyzet!Z105</f>
        <v>0</v>
      </c>
      <c r="K85" s="188">
        <f>Személyzet!AA105</f>
        <v>0</v>
      </c>
      <c r="L85" s="188">
        <f>Személyzet!AB105</f>
        <v>0</v>
      </c>
      <c r="M85" s="188">
        <f>Személyzet!AC105</f>
        <v>0</v>
      </c>
      <c r="N85" s="188">
        <f>Személyzet!AD105</f>
        <v>0</v>
      </c>
      <c r="O85" s="188">
        <f>Személyzet!AE105</f>
        <v>0</v>
      </c>
      <c r="P85" s="188">
        <f>Személyzet!AF105</f>
        <v>0</v>
      </c>
      <c r="Q85" s="188">
        <f>Személyzet!AG105</f>
        <v>0</v>
      </c>
      <c r="R85" s="188">
        <f>Személyzet!AH105</f>
        <v>0</v>
      </c>
      <c r="S85" s="188">
        <f>Személyzet!AI105</f>
        <v>0</v>
      </c>
      <c r="T85" s="188">
        <f>Személyzet!AJ105</f>
        <v>0</v>
      </c>
      <c r="U85" s="188">
        <f>Személyzet!AK105</f>
        <v>0</v>
      </c>
    </row>
    <row r="86" spans="2:21" ht="12.75">
      <c r="B86" s="116" t="s">
        <v>107</v>
      </c>
      <c r="C86" s="117">
        <v>48</v>
      </c>
      <c r="D86" s="118">
        <f t="shared" si="6"/>
        <v>0</v>
      </c>
      <c r="E86" s="118">
        <f t="shared" si="6"/>
        <v>0</v>
      </c>
      <c r="F86" s="188">
        <f>Személyzet!V106</f>
        <v>0</v>
      </c>
      <c r="G86" s="188">
        <f>Személyzet!W106</f>
        <v>0</v>
      </c>
      <c r="H86" s="188">
        <f>Személyzet!X106</f>
        <v>0</v>
      </c>
      <c r="I86" s="188">
        <f>Személyzet!Y106</f>
        <v>0</v>
      </c>
      <c r="J86" s="188">
        <f>Személyzet!Z106</f>
        <v>0</v>
      </c>
      <c r="K86" s="188">
        <f>Személyzet!AA106</f>
        <v>0</v>
      </c>
      <c r="L86" s="188">
        <f>Személyzet!AB106</f>
        <v>0</v>
      </c>
      <c r="M86" s="188">
        <f>Személyzet!AC106</f>
        <v>0</v>
      </c>
      <c r="N86" s="188">
        <f>Személyzet!AD106</f>
        <v>0</v>
      </c>
      <c r="O86" s="188">
        <f>Személyzet!AE106</f>
        <v>0</v>
      </c>
      <c r="P86" s="188">
        <f>Személyzet!AF106</f>
        <v>0</v>
      </c>
      <c r="Q86" s="188">
        <f>Személyzet!AG106</f>
        <v>0</v>
      </c>
      <c r="R86" s="188">
        <f>Személyzet!AH106</f>
        <v>0</v>
      </c>
      <c r="S86" s="188">
        <f>Személyzet!AI106</f>
        <v>0</v>
      </c>
      <c r="T86" s="188">
        <f>Személyzet!AJ106</f>
        <v>0</v>
      </c>
      <c r="U86" s="188">
        <f>Személyzet!AK106</f>
        <v>0</v>
      </c>
    </row>
    <row r="87" spans="2:21" ht="12.75">
      <c r="B87" s="116" t="s">
        <v>219</v>
      </c>
      <c r="C87" s="117">
        <v>49</v>
      </c>
      <c r="D87" s="118">
        <f t="shared" si="6"/>
        <v>0</v>
      </c>
      <c r="E87" s="118">
        <f t="shared" si="6"/>
        <v>0</v>
      </c>
      <c r="F87" s="188">
        <f>Személyzet!V107</f>
        <v>0</v>
      </c>
      <c r="G87" s="188">
        <f>Személyzet!W107</f>
        <v>0</v>
      </c>
      <c r="H87" s="188">
        <f>Személyzet!X107</f>
        <v>0</v>
      </c>
      <c r="I87" s="188">
        <f>Személyzet!Y107</f>
        <v>0</v>
      </c>
      <c r="J87" s="188">
        <f>Személyzet!Z107</f>
        <v>0</v>
      </c>
      <c r="K87" s="188">
        <f>Személyzet!AA107</f>
        <v>0</v>
      </c>
      <c r="L87" s="188">
        <f>Személyzet!AB107</f>
        <v>0</v>
      </c>
      <c r="M87" s="188">
        <f>Személyzet!AC107</f>
        <v>0</v>
      </c>
      <c r="N87" s="188">
        <f>Személyzet!AD107</f>
        <v>0</v>
      </c>
      <c r="O87" s="188">
        <f>Személyzet!AE107</f>
        <v>0</v>
      </c>
      <c r="P87" s="188">
        <f>Személyzet!AF107</f>
        <v>0</v>
      </c>
      <c r="Q87" s="188">
        <f>Személyzet!AG107</f>
        <v>0</v>
      </c>
      <c r="R87" s="188">
        <f>Személyzet!AH107</f>
        <v>0</v>
      </c>
      <c r="S87" s="188">
        <f>Személyzet!AI107</f>
        <v>0</v>
      </c>
      <c r="T87" s="188">
        <f>Személyzet!AJ107</f>
        <v>0</v>
      </c>
      <c r="U87" s="188">
        <f>Személyzet!AK107</f>
        <v>0</v>
      </c>
    </row>
    <row r="88" spans="2:21" ht="12.75">
      <c r="B88" s="116" t="s">
        <v>358</v>
      </c>
      <c r="C88" s="117">
        <v>50</v>
      </c>
      <c r="D88" s="118">
        <f t="shared" si="6"/>
        <v>0</v>
      </c>
      <c r="E88" s="118">
        <f t="shared" si="6"/>
        <v>0</v>
      </c>
      <c r="F88" s="188">
        <f>Személyzet!V108</f>
        <v>0</v>
      </c>
      <c r="G88" s="188">
        <f>Személyzet!W108</f>
        <v>0</v>
      </c>
      <c r="H88" s="188">
        <f>Személyzet!X108</f>
        <v>0</v>
      </c>
      <c r="I88" s="188">
        <f>Személyzet!Y108</f>
        <v>0</v>
      </c>
      <c r="J88" s="188">
        <f>Személyzet!Z108</f>
        <v>0</v>
      </c>
      <c r="K88" s="188">
        <f>Személyzet!AA108</f>
        <v>0</v>
      </c>
      <c r="L88" s="188">
        <f>Személyzet!AB108</f>
        <v>0</v>
      </c>
      <c r="M88" s="188">
        <f>Személyzet!AC108</f>
        <v>0</v>
      </c>
      <c r="N88" s="188">
        <f>Személyzet!AD108</f>
        <v>0</v>
      </c>
      <c r="O88" s="188">
        <f>Személyzet!AE108</f>
        <v>0</v>
      </c>
      <c r="P88" s="188">
        <f>Személyzet!AF108</f>
        <v>0</v>
      </c>
      <c r="Q88" s="188">
        <f>Személyzet!AG108</f>
        <v>0</v>
      </c>
      <c r="R88" s="188">
        <f>Személyzet!AH108</f>
        <v>0</v>
      </c>
      <c r="S88" s="188">
        <f>Személyzet!AI108</f>
        <v>0</v>
      </c>
      <c r="T88" s="188">
        <f>Személyzet!AJ108</f>
        <v>0</v>
      </c>
      <c r="U88" s="188">
        <f>Személyzet!AK108</f>
        <v>0</v>
      </c>
    </row>
    <row r="89" spans="2:21" ht="12.75">
      <c r="B89" s="116" t="s">
        <v>359</v>
      </c>
      <c r="C89" s="117">
        <v>51</v>
      </c>
      <c r="D89" s="118">
        <f t="shared" si="6"/>
        <v>0</v>
      </c>
      <c r="E89" s="118">
        <f t="shared" si="6"/>
        <v>0</v>
      </c>
      <c r="F89" s="188">
        <f>Személyzet!V109</f>
        <v>0</v>
      </c>
      <c r="G89" s="188">
        <f>Személyzet!W109</f>
        <v>0</v>
      </c>
      <c r="H89" s="188">
        <f>Személyzet!X109</f>
        <v>0</v>
      </c>
      <c r="I89" s="188">
        <f>Személyzet!Y109</f>
        <v>0</v>
      </c>
      <c r="J89" s="188">
        <f>Személyzet!Z109</f>
        <v>0</v>
      </c>
      <c r="K89" s="188">
        <f>Személyzet!AA109</f>
        <v>0</v>
      </c>
      <c r="L89" s="188">
        <f>Személyzet!AB109</f>
        <v>0</v>
      </c>
      <c r="M89" s="188">
        <f>Személyzet!AC109</f>
        <v>0</v>
      </c>
      <c r="N89" s="188">
        <f>Személyzet!AD109</f>
        <v>0</v>
      </c>
      <c r="O89" s="188">
        <f>Személyzet!AE109</f>
        <v>0</v>
      </c>
      <c r="P89" s="188">
        <f>Személyzet!AF109</f>
        <v>0</v>
      </c>
      <c r="Q89" s="188">
        <f>Személyzet!AG109</f>
        <v>0</v>
      </c>
      <c r="R89" s="188">
        <f>Személyzet!AH109</f>
        <v>0</v>
      </c>
      <c r="S89" s="188">
        <f>Személyzet!AI109</f>
        <v>0</v>
      </c>
      <c r="T89" s="188">
        <f>Személyzet!AJ109</f>
        <v>0</v>
      </c>
      <c r="U89" s="188">
        <f>Személyzet!AK109</f>
        <v>0</v>
      </c>
    </row>
    <row r="90" spans="2:21" ht="12.75">
      <c r="B90" s="116" t="s">
        <v>360</v>
      </c>
      <c r="C90" s="117">
        <v>52</v>
      </c>
      <c r="D90" s="118">
        <f t="shared" si="6"/>
        <v>0</v>
      </c>
      <c r="E90" s="118">
        <f t="shared" si="6"/>
        <v>0</v>
      </c>
      <c r="F90" s="188">
        <f>Személyzet!V110</f>
        <v>0</v>
      </c>
      <c r="G90" s="188">
        <f>Személyzet!W110</f>
        <v>0</v>
      </c>
      <c r="H90" s="188">
        <f>Személyzet!X110</f>
        <v>0</v>
      </c>
      <c r="I90" s="188">
        <f>Személyzet!Y110</f>
        <v>0</v>
      </c>
      <c r="J90" s="188">
        <f>Személyzet!Z110</f>
        <v>0</v>
      </c>
      <c r="K90" s="188">
        <f>Személyzet!AA110</f>
        <v>0</v>
      </c>
      <c r="L90" s="188">
        <f>Személyzet!AB110</f>
        <v>0</v>
      </c>
      <c r="M90" s="188">
        <f>Személyzet!AC110</f>
        <v>0</v>
      </c>
      <c r="N90" s="188">
        <f>Személyzet!AD110</f>
        <v>0</v>
      </c>
      <c r="O90" s="188">
        <f>Személyzet!AE110</f>
        <v>0</v>
      </c>
      <c r="P90" s="188">
        <f>Személyzet!AF110</f>
        <v>0</v>
      </c>
      <c r="Q90" s="188">
        <f>Személyzet!AG110</f>
        <v>0</v>
      </c>
      <c r="R90" s="188">
        <f>Személyzet!AH110</f>
        <v>0</v>
      </c>
      <c r="S90" s="188">
        <f>Személyzet!AI110</f>
        <v>0</v>
      </c>
      <c r="T90" s="188">
        <f>Személyzet!AJ110</f>
        <v>0</v>
      </c>
      <c r="U90" s="188">
        <f>Személyzet!AK110</f>
        <v>0</v>
      </c>
    </row>
    <row r="91" spans="2:21" ht="12.75">
      <c r="B91" s="116" t="s">
        <v>361</v>
      </c>
      <c r="C91" s="117">
        <v>53</v>
      </c>
      <c r="D91" s="118">
        <f t="shared" si="6"/>
        <v>0</v>
      </c>
      <c r="E91" s="118">
        <f t="shared" si="6"/>
        <v>0</v>
      </c>
      <c r="F91" s="188">
        <f>Személyzet!V111</f>
        <v>0</v>
      </c>
      <c r="G91" s="188">
        <f>Személyzet!W111</f>
        <v>0</v>
      </c>
      <c r="H91" s="188">
        <f>Személyzet!X111</f>
        <v>0</v>
      </c>
      <c r="I91" s="188">
        <f>Személyzet!Y111</f>
        <v>0</v>
      </c>
      <c r="J91" s="188">
        <f>Személyzet!Z111</f>
        <v>0</v>
      </c>
      <c r="K91" s="188">
        <f>Személyzet!AA111</f>
        <v>0</v>
      </c>
      <c r="L91" s="188">
        <f>Személyzet!AB111</f>
        <v>0</v>
      </c>
      <c r="M91" s="188">
        <f>Személyzet!AC111</f>
        <v>0</v>
      </c>
      <c r="N91" s="188">
        <f>Személyzet!AD111</f>
        <v>0</v>
      </c>
      <c r="O91" s="188">
        <f>Személyzet!AE111</f>
        <v>0</v>
      </c>
      <c r="P91" s="188">
        <f>Személyzet!AF111</f>
        <v>0</v>
      </c>
      <c r="Q91" s="188">
        <f>Személyzet!AG111</f>
        <v>0</v>
      </c>
      <c r="R91" s="188">
        <f>Személyzet!AH111</f>
        <v>0</v>
      </c>
      <c r="S91" s="188">
        <f>Személyzet!AI111</f>
        <v>0</v>
      </c>
      <c r="T91" s="188">
        <f>Személyzet!AJ111</f>
        <v>0</v>
      </c>
      <c r="U91" s="188">
        <f>Személyzet!AK111</f>
        <v>0</v>
      </c>
    </row>
    <row r="92" spans="2:21" ht="12.75">
      <c r="B92" s="116" t="s">
        <v>220</v>
      </c>
      <c r="C92" s="117">
        <v>54</v>
      </c>
      <c r="D92" s="118">
        <f t="shared" si="6"/>
        <v>0</v>
      </c>
      <c r="E92" s="118">
        <f t="shared" si="6"/>
        <v>0</v>
      </c>
      <c r="F92" s="188">
        <f>Személyzet!V112</f>
        <v>0</v>
      </c>
      <c r="G92" s="188">
        <f>Személyzet!W112</f>
        <v>0</v>
      </c>
      <c r="H92" s="188">
        <f>Személyzet!X112</f>
        <v>0</v>
      </c>
      <c r="I92" s="188">
        <f>Személyzet!Y112</f>
        <v>0</v>
      </c>
      <c r="J92" s="188">
        <f>Személyzet!Z112</f>
        <v>0</v>
      </c>
      <c r="K92" s="188">
        <f>Személyzet!AA112</f>
        <v>0</v>
      </c>
      <c r="L92" s="188">
        <f>Személyzet!AB112</f>
        <v>0</v>
      </c>
      <c r="M92" s="188">
        <f>Személyzet!AC112</f>
        <v>0</v>
      </c>
      <c r="N92" s="188">
        <f>Személyzet!AD112</f>
        <v>0</v>
      </c>
      <c r="O92" s="188">
        <f>Személyzet!AE112</f>
        <v>0</v>
      </c>
      <c r="P92" s="188">
        <f>Személyzet!AF112</f>
        <v>0</v>
      </c>
      <c r="Q92" s="188">
        <f>Személyzet!AG112</f>
        <v>0</v>
      </c>
      <c r="R92" s="188">
        <f>Személyzet!AH112</f>
        <v>0</v>
      </c>
      <c r="S92" s="188">
        <f>Személyzet!AI112</f>
        <v>0</v>
      </c>
      <c r="T92" s="188">
        <f>Személyzet!AJ112</f>
        <v>0</v>
      </c>
      <c r="U92" s="188">
        <f>Személyzet!AK112</f>
        <v>0</v>
      </c>
    </row>
    <row r="93" spans="2:21" ht="25.5">
      <c r="B93" s="116" t="s">
        <v>362</v>
      </c>
      <c r="C93" s="117">
        <v>55</v>
      </c>
      <c r="D93" s="118">
        <f t="shared" si="6"/>
        <v>0</v>
      </c>
      <c r="E93" s="118">
        <f t="shared" si="6"/>
        <v>0</v>
      </c>
      <c r="F93" s="188">
        <f>Személyzet!V113</f>
        <v>0</v>
      </c>
      <c r="G93" s="188">
        <f>Személyzet!W113</f>
        <v>0</v>
      </c>
      <c r="H93" s="188">
        <f>Személyzet!X113</f>
        <v>0</v>
      </c>
      <c r="I93" s="188">
        <f>Személyzet!Y113</f>
        <v>0</v>
      </c>
      <c r="J93" s="188">
        <f>Személyzet!Z113</f>
        <v>0</v>
      </c>
      <c r="K93" s="188">
        <f>Személyzet!AA113</f>
        <v>0</v>
      </c>
      <c r="L93" s="188">
        <f>Személyzet!AB113</f>
        <v>0</v>
      </c>
      <c r="M93" s="188">
        <f>Személyzet!AC113</f>
        <v>0</v>
      </c>
      <c r="N93" s="188">
        <f>Személyzet!AD113</f>
        <v>0</v>
      </c>
      <c r="O93" s="188">
        <f>Személyzet!AE113</f>
        <v>0</v>
      </c>
      <c r="P93" s="188">
        <f>Személyzet!AF113</f>
        <v>0</v>
      </c>
      <c r="Q93" s="188">
        <f>Személyzet!AG113</f>
        <v>0</v>
      </c>
      <c r="R93" s="188">
        <f>Személyzet!AH113</f>
        <v>0</v>
      </c>
      <c r="S93" s="188">
        <f>Személyzet!AI113</f>
        <v>0</v>
      </c>
      <c r="T93" s="188">
        <f>Személyzet!AJ113</f>
        <v>0</v>
      </c>
      <c r="U93" s="188">
        <f>Személyzet!AK113</f>
        <v>0</v>
      </c>
    </row>
    <row r="94" spans="2:21" ht="25.5">
      <c r="B94" s="116" t="s">
        <v>221</v>
      </c>
      <c r="C94" s="117">
        <v>56</v>
      </c>
      <c r="D94" s="118">
        <f t="shared" si="6"/>
        <v>0</v>
      </c>
      <c r="E94" s="118">
        <f t="shared" si="6"/>
        <v>0</v>
      </c>
      <c r="F94" s="188">
        <f>Személyzet!V114</f>
        <v>0</v>
      </c>
      <c r="G94" s="188">
        <f>Személyzet!W114</f>
        <v>0</v>
      </c>
      <c r="H94" s="188">
        <f>Személyzet!X114</f>
        <v>0</v>
      </c>
      <c r="I94" s="188">
        <f>Személyzet!Y114</f>
        <v>0</v>
      </c>
      <c r="J94" s="188">
        <f>Személyzet!Z114</f>
        <v>0</v>
      </c>
      <c r="K94" s="188">
        <f>Személyzet!AA114</f>
        <v>0</v>
      </c>
      <c r="L94" s="188">
        <f>Személyzet!AB114</f>
        <v>0</v>
      </c>
      <c r="M94" s="188">
        <f>Személyzet!AC114</f>
        <v>0</v>
      </c>
      <c r="N94" s="188">
        <f>Személyzet!AD114</f>
        <v>0</v>
      </c>
      <c r="O94" s="188">
        <f>Személyzet!AE114</f>
        <v>0</v>
      </c>
      <c r="P94" s="188">
        <f>Személyzet!AF114</f>
        <v>0</v>
      </c>
      <c r="Q94" s="188">
        <f>Személyzet!AG114</f>
        <v>0</v>
      </c>
      <c r="R94" s="188">
        <f>Személyzet!AH114</f>
        <v>0</v>
      </c>
      <c r="S94" s="188">
        <f>Személyzet!AI114</f>
        <v>0</v>
      </c>
      <c r="T94" s="188">
        <f>Személyzet!AJ114</f>
        <v>0</v>
      </c>
      <c r="U94" s="188">
        <f>Személyzet!AK114</f>
        <v>0</v>
      </c>
    </row>
    <row r="95" spans="2:21" ht="12.75">
      <c r="B95" s="116" t="s">
        <v>382</v>
      </c>
      <c r="C95" s="117">
        <v>57</v>
      </c>
      <c r="D95" s="118">
        <f t="shared" si="6"/>
        <v>0</v>
      </c>
      <c r="E95" s="118">
        <f t="shared" si="6"/>
        <v>0</v>
      </c>
      <c r="F95" s="188">
        <f>Személyzet!V115</f>
        <v>0</v>
      </c>
      <c r="G95" s="188">
        <f>Személyzet!W115</f>
        <v>0</v>
      </c>
      <c r="H95" s="188">
        <f>Személyzet!X115</f>
        <v>0</v>
      </c>
      <c r="I95" s="188">
        <f>Személyzet!Y115</f>
        <v>0</v>
      </c>
      <c r="J95" s="188">
        <f>Személyzet!Z115</f>
        <v>0</v>
      </c>
      <c r="K95" s="188">
        <f>Személyzet!AA115</f>
        <v>0</v>
      </c>
      <c r="L95" s="188">
        <f>Személyzet!AB115</f>
        <v>0</v>
      </c>
      <c r="M95" s="188">
        <f>Személyzet!AC115</f>
        <v>0</v>
      </c>
      <c r="N95" s="188">
        <f>Személyzet!AD115</f>
        <v>0</v>
      </c>
      <c r="O95" s="188">
        <f>Személyzet!AE115</f>
        <v>0</v>
      </c>
      <c r="P95" s="188">
        <f>Személyzet!AF115</f>
        <v>0</v>
      </c>
      <c r="Q95" s="188">
        <f>Személyzet!AG115</f>
        <v>0</v>
      </c>
      <c r="R95" s="188">
        <f>Személyzet!AH115</f>
        <v>0</v>
      </c>
      <c r="S95" s="188">
        <f>Személyzet!AI115</f>
        <v>0</v>
      </c>
      <c r="T95" s="188">
        <f>Személyzet!AJ115</f>
        <v>0</v>
      </c>
      <c r="U95" s="188">
        <f>Személyzet!AK115</f>
        <v>0</v>
      </c>
    </row>
    <row r="96" spans="2:21" ht="12.75">
      <c r="B96" s="116" t="s">
        <v>125</v>
      </c>
      <c r="C96" s="117"/>
      <c r="D96" s="118">
        <f t="shared" si="6"/>
        <v>0</v>
      </c>
      <c r="E96" s="118">
        <f t="shared" si="6"/>
        <v>0</v>
      </c>
      <c r="F96" s="188">
        <f>Személyzet!V116</f>
        <v>0</v>
      </c>
      <c r="G96" s="188">
        <f>Személyzet!W116</f>
        <v>0</v>
      </c>
      <c r="H96" s="188">
        <f>Személyzet!X116</f>
        <v>0</v>
      </c>
      <c r="I96" s="188">
        <f>Személyzet!Y116</f>
        <v>0</v>
      </c>
      <c r="J96" s="188">
        <f>Személyzet!Z116</f>
        <v>0</v>
      </c>
      <c r="K96" s="188">
        <f>Személyzet!AA116</f>
        <v>0</v>
      </c>
      <c r="L96" s="188">
        <f>Személyzet!AB116</f>
        <v>0</v>
      </c>
      <c r="M96" s="188">
        <f>Személyzet!AC116</f>
        <v>0</v>
      </c>
      <c r="N96" s="188">
        <f>Személyzet!AD116</f>
        <v>0</v>
      </c>
      <c r="O96" s="188">
        <f>Személyzet!AE116</f>
        <v>0</v>
      </c>
      <c r="P96" s="188">
        <f>Személyzet!AF116</f>
        <v>0</v>
      </c>
      <c r="Q96" s="188">
        <f>Személyzet!AG116</f>
        <v>0</v>
      </c>
      <c r="R96" s="188">
        <f>Személyzet!AH116</f>
        <v>0</v>
      </c>
      <c r="S96" s="188">
        <f>Személyzet!AI116</f>
        <v>0</v>
      </c>
      <c r="T96" s="188">
        <f>Személyzet!AJ116</f>
        <v>0</v>
      </c>
      <c r="U96" s="188">
        <f>Személyzet!AK116</f>
        <v>0</v>
      </c>
    </row>
    <row r="97" spans="2:21" ht="12.75">
      <c r="B97" s="116" t="s">
        <v>363</v>
      </c>
      <c r="C97" s="117"/>
      <c r="D97" s="118">
        <f t="shared" si="6"/>
        <v>0</v>
      </c>
      <c r="E97" s="118">
        <f t="shared" si="6"/>
        <v>0</v>
      </c>
      <c r="F97" s="188">
        <f>Személyzet!V117</f>
        <v>0</v>
      </c>
      <c r="G97" s="188">
        <f>Személyzet!W117</f>
        <v>0</v>
      </c>
      <c r="H97" s="188">
        <f>Személyzet!X117</f>
        <v>0</v>
      </c>
      <c r="I97" s="188">
        <f>Személyzet!Y117</f>
        <v>0</v>
      </c>
      <c r="J97" s="188">
        <f>Személyzet!Z117</f>
        <v>0</v>
      </c>
      <c r="K97" s="188">
        <f>Személyzet!AA117</f>
        <v>0</v>
      </c>
      <c r="L97" s="188">
        <f>Személyzet!AB117</f>
        <v>0</v>
      </c>
      <c r="M97" s="188">
        <f>Személyzet!AC117</f>
        <v>0</v>
      </c>
      <c r="N97" s="188">
        <f>Személyzet!AD117</f>
        <v>0</v>
      </c>
      <c r="O97" s="188">
        <f>Személyzet!AE117</f>
        <v>0</v>
      </c>
      <c r="P97" s="188">
        <f>Személyzet!AF117</f>
        <v>0</v>
      </c>
      <c r="Q97" s="188">
        <f>Személyzet!AG117</f>
        <v>0</v>
      </c>
      <c r="R97" s="188">
        <f>Személyzet!AH117</f>
        <v>0</v>
      </c>
      <c r="S97" s="188">
        <f>Személyzet!AI117</f>
        <v>0</v>
      </c>
      <c r="T97" s="188">
        <f>Személyzet!AJ117</f>
        <v>0</v>
      </c>
      <c r="U97" s="188">
        <f>Személyzet!AK117</f>
        <v>0</v>
      </c>
    </row>
    <row r="98" spans="2:21" ht="12.75">
      <c r="B98" s="116" t="s">
        <v>364</v>
      </c>
      <c r="C98" s="117">
        <v>58</v>
      </c>
      <c r="D98" s="118">
        <f t="shared" si="6"/>
        <v>0</v>
      </c>
      <c r="E98" s="118">
        <f t="shared" si="6"/>
        <v>0</v>
      </c>
      <c r="F98" s="188">
        <f>Személyzet!V118</f>
        <v>0</v>
      </c>
      <c r="G98" s="188">
        <f>Személyzet!W118</f>
        <v>0</v>
      </c>
      <c r="H98" s="188">
        <f>Személyzet!X118</f>
        <v>0</v>
      </c>
      <c r="I98" s="188">
        <f>Személyzet!Y118</f>
        <v>0</v>
      </c>
      <c r="J98" s="188">
        <f>Személyzet!Z118</f>
        <v>0</v>
      </c>
      <c r="K98" s="188">
        <f>Személyzet!AA118</f>
        <v>0</v>
      </c>
      <c r="L98" s="188">
        <f>Személyzet!AB118</f>
        <v>0</v>
      </c>
      <c r="M98" s="188">
        <f>Személyzet!AC118</f>
        <v>0</v>
      </c>
      <c r="N98" s="188">
        <f>Személyzet!AD118</f>
        <v>0</v>
      </c>
      <c r="O98" s="188">
        <f>Személyzet!AE118</f>
        <v>0</v>
      </c>
      <c r="P98" s="188">
        <f>Személyzet!AF118</f>
        <v>0</v>
      </c>
      <c r="Q98" s="188">
        <f>Személyzet!AG118</f>
        <v>0</v>
      </c>
      <c r="R98" s="188">
        <f>Személyzet!AH118</f>
        <v>0</v>
      </c>
      <c r="S98" s="188">
        <f>Személyzet!AI118</f>
        <v>0</v>
      </c>
      <c r="T98" s="188">
        <f>Személyzet!AJ118</f>
        <v>0</v>
      </c>
      <c r="U98" s="188">
        <f>Személyzet!AK118</f>
        <v>0</v>
      </c>
    </row>
    <row r="99" spans="2:21" ht="25.5">
      <c r="B99" s="116" t="s">
        <v>116</v>
      </c>
      <c r="C99" s="117">
        <v>59</v>
      </c>
      <c r="D99" s="118">
        <f t="shared" si="6"/>
        <v>0</v>
      </c>
      <c r="E99" s="118">
        <f t="shared" si="6"/>
        <v>0</v>
      </c>
      <c r="F99" s="188">
        <f>Személyzet!V119</f>
        <v>0</v>
      </c>
      <c r="G99" s="188">
        <f>Személyzet!W119</f>
        <v>0</v>
      </c>
      <c r="H99" s="188">
        <f>Személyzet!X119</f>
        <v>0</v>
      </c>
      <c r="I99" s="188">
        <f>Személyzet!Y119</f>
        <v>0</v>
      </c>
      <c r="J99" s="188">
        <f>Személyzet!Z119</f>
        <v>0</v>
      </c>
      <c r="K99" s="188">
        <f>Személyzet!AA119</f>
        <v>0</v>
      </c>
      <c r="L99" s="188">
        <f>Személyzet!AB119</f>
        <v>0</v>
      </c>
      <c r="M99" s="188">
        <f>Személyzet!AC119</f>
        <v>0</v>
      </c>
      <c r="N99" s="188">
        <f>Személyzet!AD119</f>
        <v>0</v>
      </c>
      <c r="O99" s="188">
        <f>Személyzet!AE119</f>
        <v>0</v>
      </c>
      <c r="P99" s="188">
        <f>Személyzet!AF119</f>
        <v>0</v>
      </c>
      <c r="Q99" s="188">
        <f>Személyzet!AG119</f>
        <v>0</v>
      </c>
      <c r="R99" s="188">
        <f>Személyzet!AH119</f>
        <v>0</v>
      </c>
      <c r="S99" s="188">
        <f>Személyzet!AI119</f>
        <v>0</v>
      </c>
      <c r="T99" s="188">
        <f>Személyzet!AJ119</f>
        <v>0</v>
      </c>
      <c r="U99" s="188">
        <f>Személyzet!AK119</f>
        <v>0</v>
      </c>
    </row>
    <row r="100" spans="2:21" ht="25.5">
      <c r="B100" s="116" t="s">
        <v>117</v>
      </c>
      <c r="C100" s="117">
        <v>60</v>
      </c>
      <c r="D100" s="118">
        <f t="shared" si="6"/>
        <v>0</v>
      </c>
      <c r="E100" s="118">
        <f t="shared" si="6"/>
        <v>0</v>
      </c>
      <c r="F100" s="188">
        <f>Személyzet!V120</f>
        <v>0</v>
      </c>
      <c r="G100" s="188">
        <f>Személyzet!W120</f>
        <v>0</v>
      </c>
      <c r="H100" s="188">
        <f>Személyzet!X120</f>
        <v>0</v>
      </c>
      <c r="I100" s="188">
        <f>Személyzet!Y120</f>
        <v>0</v>
      </c>
      <c r="J100" s="188">
        <f>Személyzet!Z120</f>
        <v>0</v>
      </c>
      <c r="K100" s="188">
        <f>Személyzet!AA120</f>
        <v>0</v>
      </c>
      <c r="L100" s="188">
        <f>Személyzet!AB120</f>
        <v>0</v>
      </c>
      <c r="M100" s="188">
        <f>Személyzet!AC120</f>
        <v>0</v>
      </c>
      <c r="N100" s="188">
        <f>Személyzet!AD120</f>
        <v>0</v>
      </c>
      <c r="O100" s="188">
        <f>Személyzet!AE120</f>
        <v>0</v>
      </c>
      <c r="P100" s="188">
        <f>Személyzet!AF120</f>
        <v>0</v>
      </c>
      <c r="Q100" s="188">
        <f>Személyzet!AG120</f>
        <v>0</v>
      </c>
      <c r="R100" s="188">
        <f>Személyzet!AH120</f>
        <v>0</v>
      </c>
      <c r="S100" s="188">
        <f>Személyzet!AI120</f>
        <v>0</v>
      </c>
      <c r="T100" s="188">
        <f>Személyzet!AJ120</f>
        <v>0</v>
      </c>
      <c r="U100" s="188">
        <f>Személyzet!AK120</f>
        <v>0</v>
      </c>
    </row>
    <row r="101" spans="2:21" ht="12.75">
      <c r="B101" s="116" t="s">
        <v>383</v>
      </c>
      <c r="C101" s="117">
        <v>61</v>
      </c>
      <c r="D101" s="118">
        <f t="shared" si="6"/>
        <v>0</v>
      </c>
      <c r="E101" s="118">
        <f t="shared" si="6"/>
        <v>0</v>
      </c>
      <c r="F101" s="188">
        <f>Személyzet!V121</f>
        <v>0</v>
      </c>
      <c r="G101" s="188">
        <f>Személyzet!W121</f>
        <v>0</v>
      </c>
      <c r="H101" s="188">
        <f>Személyzet!X121</f>
        <v>0</v>
      </c>
      <c r="I101" s="188">
        <f>Személyzet!Y121</f>
        <v>0</v>
      </c>
      <c r="J101" s="188">
        <f>Személyzet!Z121</f>
        <v>0</v>
      </c>
      <c r="K101" s="188">
        <f>Személyzet!AA121</f>
        <v>0</v>
      </c>
      <c r="L101" s="188">
        <f>Személyzet!AB121</f>
        <v>0</v>
      </c>
      <c r="M101" s="188">
        <f>Személyzet!AC121</f>
        <v>0</v>
      </c>
      <c r="N101" s="188">
        <f>Személyzet!AD121</f>
        <v>0</v>
      </c>
      <c r="O101" s="188">
        <f>Személyzet!AE121</f>
        <v>0</v>
      </c>
      <c r="P101" s="188">
        <f>Személyzet!AF121</f>
        <v>0</v>
      </c>
      <c r="Q101" s="188">
        <f>Személyzet!AG121</f>
        <v>0</v>
      </c>
      <c r="R101" s="188">
        <f>Személyzet!AH121</f>
        <v>0</v>
      </c>
      <c r="S101" s="188">
        <f>Személyzet!AI121</f>
        <v>0</v>
      </c>
      <c r="T101" s="188">
        <f>Személyzet!AJ121</f>
        <v>0</v>
      </c>
      <c r="U101" s="188">
        <f>Személyzet!AK121</f>
        <v>0</v>
      </c>
    </row>
    <row r="102" spans="2:21" ht="12.75">
      <c r="B102" s="116" t="s">
        <v>127</v>
      </c>
      <c r="C102" s="117"/>
      <c r="D102" s="118">
        <f t="shared" si="6"/>
        <v>0</v>
      </c>
      <c r="E102" s="118">
        <f t="shared" si="6"/>
        <v>0</v>
      </c>
      <c r="F102" s="188">
        <f>Személyzet!V122</f>
        <v>0</v>
      </c>
      <c r="G102" s="188">
        <f>Személyzet!W122</f>
        <v>0</v>
      </c>
      <c r="H102" s="188">
        <f>Személyzet!X122</f>
        <v>0</v>
      </c>
      <c r="I102" s="188">
        <f>Személyzet!Y122</f>
        <v>0</v>
      </c>
      <c r="J102" s="188">
        <f>Személyzet!Z122</f>
        <v>0</v>
      </c>
      <c r="K102" s="188">
        <f>Személyzet!AA122</f>
        <v>0</v>
      </c>
      <c r="L102" s="188">
        <f>Személyzet!AB122</f>
        <v>0</v>
      </c>
      <c r="M102" s="188">
        <f>Személyzet!AC122</f>
        <v>0</v>
      </c>
      <c r="N102" s="188">
        <f>Személyzet!AD122</f>
        <v>0</v>
      </c>
      <c r="O102" s="188">
        <f>Személyzet!AE122</f>
        <v>0</v>
      </c>
      <c r="P102" s="188">
        <f>Személyzet!AF122</f>
        <v>0</v>
      </c>
      <c r="Q102" s="188">
        <f>Személyzet!AG122</f>
        <v>0</v>
      </c>
      <c r="R102" s="188">
        <f>Személyzet!AH122</f>
        <v>0</v>
      </c>
      <c r="S102" s="188">
        <f>Személyzet!AI122</f>
        <v>0</v>
      </c>
      <c r="T102" s="188">
        <f>Személyzet!AJ122</f>
        <v>0</v>
      </c>
      <c r="U102" s="188">
        <f>Személyzet!AK122</f>
        <v>0</v>
      </c>
    </row>
    <row r="103" spans="2:21" ht="12.75">
      <c r="B103" s="116" t="s">
        <v>364</v>
      </c>
      <c r="C103" s="117">
        <v>62</v>
      </c>
      <c r="D103" s="118">
        <f t="shared" si="6"/>
        <v>0</v>
      </c>
      <c r="E103" s="118">
        <f t="shared" si="6"/>
        <v>0</v>
      </c>
      <c r="F103" s="188">
        <f>Személyzet!V123</f>
        <v>0</v>
      </c>
      <c r="G103" s="188">
        <f>Személyzet!W123</f>
        <v>0</v>
      </c>
      <c r="H103" s="188">
        <f>Személyzet!X123</f>
        <v>0</v>
      </c>
      <c r="I103" s="188">
        <f>Személyzet!Y123</f>
        <v>0</v>
      </c>
      <c r="J103" s="188">
        <f>Személyzet!Z123</f>
        <v>0</v>
      </c>
      <c r="K103" s="188">
        <f>Személyzet!AA123</f>
        <v>0</v>
      </c>
      <c r="L103" s="188">
        <f>Személyzet!AB123</f>
        <v>0</v>
      </c>
      <c r="M103" s="188">
        <f>Személyzet!AC123</f>
        <v>0</v>
      </c>
      <c r="N103" s="188">
        <f>Személyzet!AD123</f>
        <v>0</v>
      </c>
      <c r="O103" s="188">
        <f>Személyzet!AE123</f>
        <v>0</v>
      </c>
      <c r="P103" s="188">
        <f>Személyzet!AF123</f>
        <v>0</v>
      </c>
      <c r="Q103" s="188">
        <f>Személyzet!AG123</f>
        <v>0</v>
      </c>
      <c r="R103" s="188">
        <f>Személyzet!AH123</f>
        <v>0</v>
      </c>
      <c r="S103" s="188">
        <f>Személyzet!AI123</f>
        <v>0</v>
      </c>
      <c r="T103" s="188">
        <f>Személyzet!AJ123</f>
        <v>0</v>
      </c>
      <c r="U103" s="188">
        <f>Személyzet!AK123</f>
        <v>0</v>
      </c>
    </row>
    <row r="104" spans="2:21" ht="25.5">
      <c r="B104" s="116" t="s">
        <v>118</v>
      </c>
      <c r="C104" s="117">
        <v>63</v>
      </c>
      <c r="D104" s="118">
        <f t="shared" si="6"/>
        <v>0</v>
      </c>
      <c r="E104" s="118">
        <f t="shared" si="6"/>
        <v>0</v>
      </c>
      <c r="F104" s="188">
        <f>Személyzet!V124</f>
        <v>0</v>
      </c>
      <c r="G104" s="188">
        <f>Személyzet!W124</f>
        <v>0</v>
      </c>
      <c r="H104" s="188">
        <f>Személyzet!X124</f>
        <v>0</v>
      </c>
      <c r="I104" s="188">
        <f>Személyzet!Y124</f>
        <v>0</v>
      </c>
      <c r="J104" s="188">
        <f>Személyzet!Z124</f>
        <v>0</v>
      </c>
      <c r="K104" s="188">
        <f>Személyzet!AA124</f>
        <v>0</v>
      </c>
      <c r="L104" s="188">
        <f>Személyzet!AB124</f>
        <v>0</v>
      </c>
      <c r="M104" s="188">
        <f>Személyzet!AC124</f>
        <v>0</v>
      </c>
      <c r="N104" s="188">
        <f>Személyzet!AD124</f>
        <v>0</v>
      </c>
      <c r="O104" s="188">
        <f>Személyzet!AE124</f>
        <v>0</v>
      </c>
      <c r="P104" s="188">
        <f>Személyzet!AF124</f>
        <v>0</v>
      </c>
      <c r="Q104" s="188">
        <f>Személyzet!AG124</f>
        <v>0</v>
      </c>
      <c r="R104" s="188">
        <f>Személyzet!AH124</f>
        <v>0</v>
      </c>
      <c r="S104" s="188">
        <f>Személyzet!AI124</f>
        <v>0</v>
      </c>
      <c r="T104" s="188">
        <f>Személyzet!AJ124</f>
        <v>0</v>
      </c>
      <c r="U104" s="188">
        <f>Személyzet!AK124</f>
        <v>0</v>
      </c>
    </row>
    <row r="105" spans="2:21" ht="25.5">
      <c r="B105" s="116" t="s">
        <v>119</v>
      </c>
      <c r="C105" s="117">
        <v>64</v>
      </c>
      <c r="D105" s="118">
        <f t="shared" si="6"/>
        <v>0</v>
      </c>
      <c r="E105" s="118">
        <f t="shared" si="6"/>
        <v>0</v>
      </c>
      <c r="F105" s="188">
        <f>Személyzet!V125</f>
        <v>0</v>
      </c>
      <c r="G105" s="188">
        <f>Személyzet!W125</f>
        <v>0</v>
      </c>
      <c r="H105" s="188">
        <f>Személyzet!X125</f>
        <v>0</v>
      </c>
      <c r="I105" s="188">
        <f>Személyzet!Y125</f>
        <v>0</v>
      </c>
      <c r="J105" s="188">
        <f>Személyzet!Z125</f>
        <v>0</v>
      </c>
      <c r="K105" s="188">
        <f>Személyzet!AA125</f>
        <v>0</v>
      </c>
      <c r="L105" s="188">
        <f>Személyzet!AB125</f>
        <v>0</v>
      </c>
      <c r="M105" s="188">
        <f>Személyzet!AC125</f>
        <v>0</v>
      </c>
      <c r="N105" s="188">
        <f>Személyzet!AD125</f>
        <v>0</v>
      </c>
      <c r="O105" s="188">
        <f>Személyzet!AE125</f>
        <v>0</v>
      </c>
      <c r="P105" s="188">
        <f>Személyzet!AF125</f>
        <v>0</v>
      </c>
      <c r="Q105" s="188">
        <f>Személyzet!AG125</f>
        <v>0</v>
      </c>
      <c r="R105" s="188">
        <f>Személyzet!AH125</f>
        <v>0</v>
      </c>
      <c r="S105" s="188">
        <f>Személyzet!AI125</f>
        <v>0</v>
      </c>
      <c r="T105" s="188">
        <f>Személyzet!AJ125</f>
        <v>0</v>
      </c>
      <c r="U105" s="188">
        <f>Személyzet!AK125</f>
        <v>0</v>
      </c>
    </row>
    <row r="106" spans="2:21" ht="12.75">
      <c r="B106" s="116" t="s">
        <v>120</v>
      </c>
      <c r="C106" s="117">
        <v>65</v>
      </c>
      <c r="D106" s="118">
        <f t="shared" si="6"/>
        <v>0</v>
      </c>
      <c r="E106" s="118">
        <f t="shared" si="6"/>
        <v>0</v>
      </c>
      <c r="F106" s="188">
        <f>Személyzet!V126</f>
        <v>0</v>
      </c>
      <c r="G106" s="188">
        <f>Személyzet!W126</f>
        <v>0</v>
      </c>
      <c r="H106" s="188">
        <f>Személyzet!X126</f>
        <v>0</v>
      </c>
      <c r="I106" s="188">
        <f>Személyzet!Y126</f>
        <v>0</v>
      </c>
      <c r="J106" s="188">
        <f>Személyzet!Z126</f>
        <v>0</v>
      </c>
      <c r="K106" s="188">
        <f>Személyzet!AA126</f>
        <v>0</v>
      </c>
      <c r="L106" s="188">
        <f>Személyzet!AB126</f>
        <v>0</v>
      </c>
      <c r="M106" s="188">
        <f>Személyzet!AC126</f>
        <v>0</v>
      </c>
      <c r="N106" s="188">
        <f>Személyzet!AD126</f>
        <v>0</v>
      </c>
      <c r="O106" s="188">
        <f>Személyzet!AE126</f>
        <v>0</v>
      </c>
      <c r="P106" s="188">
        <f>Személyzet!AF126</f>
        <v>0</v>
      </c>
      <c r="Q106" s="188">
        <f>Személyzet!AG126</f>
        <v>0</v>
      </c>
      <c r="R106" s="188">
        <f>Személyzet!AH126</f>
        <v>0</v>
      </c>
      <c r="S106" s="188">
        <f>Személyzet!AI126</f>
        <v>0</v>
      </c>
      <c r="T106" s="188">
        <f>Személyzet!AJ126</f>
        <v>0</v>
      </c>
      <c r="U106" s="188">
        <f>Személyzet!AK126</f>
        <v>0</v>
      </c>
    </row>
    <row r="107" spans="2:21" ht="12.75">
      <c r="B107" s="116" t="s">
        <v>365</v>
      </c>
      <c r="C107" s="117">
        <v>66</v>
      </c>
      <c r="D107" s="118">
        <f t="shared" si="6"/>
        <v>0</v>
      </c>
      <c r="E107" s="118">
        <f t="shared" si="6"/>
        <v>0</v>
      </c>
      <c r="F107" s="188">
        <f>Személyzet!V127</f>
        <v>0</v>
      </c>
      <c r="G107" s="188">
        <f>Személyzet!W127</f>
        <v>0</v>
      </c>
      <c r="H107" s="188">
        <f>Személyzet!X127</f>
        <v>0</v>
      </c>
      <c r="I107" s="188">
        <f>Személyzet!Y127</f>
        <v>0</v>
      </c>
      <c r="J107" s="188">
        <f>Személyzet!Z127</f>
        <v>0</v>
      </c>
      <c r="K107" s="188">
        <f>Személyzet!AA127</f>
        <v>0</v>
      </c>
      <c r="L107" s="188">
        <f>Személyzet!AB127</f>
        <v>0</v>
      </c>
      <c r="M107" s="188">
        <f>Személyzet!AC127</f>
        <v>0</v>
      </c>
      <c r="N107" s="188">
        <f>Személyzet!AD127</f>
        <v>0</v>
      </c>
      <c r="O107" s="188">
        <f>Személyzet!AE127</f>
        <v>0</v>
      </c>
      <c r="P107" s="188">
        <f>Személyzet!AF127</f>
        <v>0</v>
      </c>
      <c r="Q107" s="188">
        <f>Személyzet!AG127</f>
        <v>0</v>
      </c>
      <c r="R107" s="188">
        <f>Személyzet!AH127</f>
        <v>0</v>
      </c>
      <c r="S107" s="188">
        <f>Személyzet!AI127</f>
        <v>0</v>
      </c>
      <c r="T107" s="188">
        <f>Személyzet!AJ127</f>
        <v>0</v>
      </c>
      <c r="U107" s="188">
        <f>Személyzet!AK127</f>
        <v>0</v>
      </c>
    </row>
    <row r="108" spans="2:21" ht="25.5">
      <c r="B108" s="116" t="s">
        <v>390</v>
      </c>
      <c r="C108" s="117">
        <v>67</v>
      </c>
      <c r="D108" s="118">
        <f t="shared" si="6"/>
        <v>0</v>
      </c>
      <c r="E108" s="118">
        <f t="shared" si="6"/>
        <v>0</v>
      </c>
      <c r="F108" s="188">
        <f>Személyzet!V128</f>
        <v>0</v>
      </c>
      <c r="G108" s="188">
        <f>Személyzet!W128</f>
        <v>0</v>
      </c>
      <c r="H108" s="188">
        <f>Személyzet!X128</f>
        <v>0</v>
      </c>
      <c r="I108" s="188">
        <f>Személyzet!Y128</f>
        <v>0</v>
      </c>
      <c r="J108" s="188">
        <f>Személyzet!Z128</f>
        <v>0</v>
      </c>
      <c r="K108" s="188">
        <f>Személyzet!AA128</f>
        <v>0</v>
      </c>
      <c r="L108" s="188">
        <f>Személyzet!AB128</f>
        <v>0</v>
      </c>
      <c r="M108" s="188">
        <f>Személyzet!AC128</f>
        <v>0</v>
      </c>
      <c r="N108" s="188">
        <f>Személyzet!AD128</f>
        <v>0</v>
      </c>
      <c r="O108" s="188">
        <f>Személyzet!AE128</f>
        <v>0</v>
      </c>
      <c r="P108" s="188">
        <f>Személyzet!AF128</f>
        <v>0</v>
      </c>
      <c r="Q108" s="188">
        <f>Személyzet!AG128</f>
        <v>0</v>
      </c>
      <c r="R108" s="188">
        <f>Személyzet!AH128</f>
        <v>0</v>
      </c>
      <c r="S108" s="188">
        <f>Személyzet!AI128</f>
        <v>0</v>
      </c>
      <c r="T108" s="188">
        <f>Személyzet!AJ128</f>
        <v>0</v>
      </c>
      <c r="U108" s="188">
        <f>Személyzet!AK128</f>
        <v>0</v>
      </c>
    </row>
    <row r="109" spans="2:21" ht="38.25">
      <c r="B109" s="119" t="s">
        <v>168</v>
      </c>
      <c r="C109" s="117">
        <v>68</v>
      </c>
      <c r="D109" s="118">
        <f t="shared" si="6"/>
        <v>0</v>
      </c>
      <c r="E109" s="118">
        <f t="shared" si="6"/>
        <v>0</v>
      </c>
      <c r="F109" s="188">
        <f>Személyzet!V129</f>
        <v>0</v>
      </c>
      <c r="G109" s="188">
        <f>Személyzet!W129</f>
        <v>0</v>
      </c>
      <c r="H109" s="188">
        <f>Személyzet!X129</f>
        <v>0</v>
      </c>
      <c r="I109" s="188">
        <f>Személyzet!Y129</f>
        <v>0</v>
      </c>
      <c r="J109" s="188">
        <f>Személyzet!Z129</f>
        <v>0</v>
      </c>
      <c r="K109" s="188">
        <f>Személyzet!AA129</f>
        <v>0</v>
      </c>
      <c r="L109" s="188">
        <f>Személyzet!AB129</f>
        <v>0</v>
      </c>
      <c r="M109" s="188">
        <f>Személyzet!AC129</f>
        <v>0</v>
      </c>
      <c r="N109" s="188">
        <f>Személyzet!AD129</f>
        <v>0</v>
      </c>
      <c r="O109" s="188">
        <f>Személyzet!AE129</f>
        <v>0</v>
      </c>
      <c r="P109" s="188">
        <f>Személyzet!AF129</f>
        <v>0</v>
      </c>
      <c r="Q109" s="188">
        <f>Személyzet!AG129</f>
        <v>0</v>
      </c>
      <c r="R109" s="188">
        <f>Személyzet!AH129</f>
        <v>0</v>
      </c>
      <c r="S109" s="188">
        <f>Személyzet!AI129</f>
        <v>0</v>
      </c>
      <c r="T109" s="188">
        <f>Személyzet!AJ129</f>
        <v>0</v>
      </c>
      <c r="U109" s="188">
        <f>Személyzet!AK129</f>
        <v>0</v>
      </c>
    </row>
    <row r="110" spans="2:21" ht="51">
      <c r="B110" s="116" t="s">
        <v>372</v>
      </c>
      <c r="C110" s="117">
        <v>69</v>
      </c>
      <c r="D110" s="118">
        <f aca="true" t="shared" si="7" ref="D110:E121">F110+H110+J110+L110+N110+P110</f>
        <v>0</v>
      </c>
      <c r="E110" s="118">
        <f t="shared" si="7"/>
        <v>0</v>
      </c>
      <c r="F110" s="188">
        <f>Személyzet!V130</f>
        <v>0</v>
      </c>
      <c r="G110" s="188">
        <f>Személyzet!W130</f>
        <v>0</v>
      </c>
      <c r="H110" s="188">
        <f>Személyzet!X130</f>
        <v>0</v>
      </c>
      <c r="I110" s="188">
        <f>Személyzet!Y130</f>
        <v>0</v>
      </c>
      <c r="J110" s="188">
        <f>Személyzet!Z130</f>
        <v>0</v>
      </c>
      <c r="K110" s="188">
        <f>Személyzet!AA130</f>
        <v>0</v>
      </c>
      <c r="L110" s="188">
        <f>Személyzet!AB130</f>
        <v>0</v>
      </c>
      <c r="M110" s="188">
        <f>Személyzet!AC130</f>
        <v>0</v>
      </c>
      <c r="N110" s="188">
        <f>Személyzet!AD130</f>
        <v>0</v>
      </c>
      <c r="O110" s="188">
        <f>Személyzet!AE130</f>
        <v>0</v>
      </c>
      <c r="P110" s="188">
        <f>Személyzet!AF130</f>
        <v>0</v>
      </c>
      <c r="Q110" s="188">
        <f>Személyzet!AG130</f>
        <v>0</v>
      </c>
      <c r="R110" s="188">
        <f>Személyzet!AH130</f>
        <v>0</v>
      </c>
      <c r="S110" s="188">
        <f>Személyzet!AI130</f>
        <v>0</v>
      </c>
      <c r="T110" s="188">
        <f>Személyzet!AJ130</f>
        <v>0</v>
      </c>
      <c r="U110" s="188">
        <f>Személyzet!AK130</f>
        <v>0</v>
      </c>
    </row>
    <row r="111" spans="2:21" ht="12.75">
      <c r="B111" s="120" t="s">
        <v>386</v>
      </c>
      <c r="C111" s="117"/>
      <c r="D111" s="118">
        <f t="shared" si="7"/>
        <v>0</v>
      </c>
      <c r="E111" s="118">
        <f t="shared" si="7"/>
        <v>0</v>
      </c>
      <c r="F111" s="188">
        <f>Személyzet!V131</f>
        <v>0</v>
      </c>
      <c r="G111" s="188">
        <f>Személyzet!W131</f>
        <v>0</v>
      </c>
      <c r="H111" s="188">
        <f>Személyzet!X131</f>
        <v>0</v>
      </c>
      <c r="I111" s="188">
        <f>Személyzet!Y131</f>
        <v>0</v>
      </c>
      <c r="J111" s="188">
        <f>Személyzet!Z131</f>
        <v>0</v>
      </c>
      <c r="K111" s="188">
        <f>Személyzet!AA131</f>
        <v>0</v>
      </c>
      <c r="L111" s="188">
        <f>Személyzet!AB131</f>
        <v>0</v>
      </c>
      <c r="M111" s="188">
        <f>Személyzet!AC131</f>
        <v>0</v>
      </c>
      <c r="N111" s="188">
        <f>Személyzet!AD131</f>
        <v>0</v>
      </c>
      <c r="O111" s="188">
        <f>Személyzet!AE131</f>
        <v>0</v>
      </c>
      <c r="P111" s="188">
        <f>Személyzet!AF131</f>
        <v>0</v>
      </c>
      <c r="Q111" s="188">
        <f>Személyzet!AG131</f>
        <v>0</v>
      </c>
      <c r="R111" s="188">
        <f>Személyzet!AH131</f>
        <v>0</v>
      </c>
      <c r="S111" s="188">
        <f>Személyzet!AI131</f>
        <v>0</v>
      </c>
      <c r="T111" s="188">
        <f>Személyzet!AJ131</f>
        <v>0</v>
      </c>
      <c r="U111" s="188">
        <f>Személyzet!AK131</f>
        <v>0</v>
      </c>
    </row>
    <row r="112" spans="2:21" ht="12.75">
      <c r="B112" s="120" t="s">
        <v>385</v>
      </c>
      <c r="C112" s="117"/>
      <c r="D112" s="118">
        <f t="shared" si="7"/>
        <v>0</v>
      </c>
      <c r="E112" s="118">
        <f t="shared" si="7"/>
        <v>0</v>
      </c>
      <c r="F112" s="188">
        <f>Személyzet!V132</f>
        <v>0</v>
      </c>
      <c r="G112" s="188">
        <f>Személyzet!W132</f>
        <v>0</v>
      </c>
      <c r="H112" s="188">
        <f>Személyzet!X132</f>
        <v>0</v>
      </c>
      <c r="I112" s="188">
        <f>Személyzet!Y132</f>
        <v>0</v>
      </c>
      <c r="J112" s="188">
        <f>Személyzet!Z132</f>
        <v>0</v>
      </c>
      <c r="K112" s="188">
        <f>Személyzet!AA132</f>
        <v>0</v>
      </c>
      <c r="L112" s="188">
        <f>Személyzet!AB132</f>
        <v>0</v>
      </c>
      <c r="M112" s="188">
        <f>Személyzet!AC132</f>
        <v>0</v>
      </c>
      <c r="N112" s="188">
        <f>Személyzet!AD132</f>
        <v>0</v>
      </c>
      <c r="O112" s="188">
        <f>Személyzet!AE132</f>
        <v>0</v>
      </c>
      <c r="P112" s="188">
        <f>Személyzet!AF132</f>
        <v>0</v>
      </c>
      <c r="Q112" s="188">
        <f>Személyzet!AG132</f>
        <v>0</v>
      </c>
      <c r="R112" s="188">
        <f>Személyzet!AH132</f>
        <v>0</v>
      </c>
      <c r="S112" s="188">
        <f>Személyzet!AI132</f>
        <v>0</v>
      </c>
      <c r="T112" s="188">
        <f>Személyzet!AJ132</f>
        <v>0</v>
      </c>
      <c r="U112" s="188">
        <f>Személyzet!AK132</f>
        <v>0</v>
      </c>
    </row>
    <row r="113" spans="2:21" ht="12.75">
      <c r="B113" s="120" t="s">
        <v>387</v>
      </c>
      <c r="C113" s="117"/>
      <c r="D113" s="118">
        <f t="shared" si="7"/>
        <v>0</v>
      </c>
      <c r="E113" s="118">
        <f t="shared" si="7"/>
        <v>0</v>
      </c>
      <c r="F113" s="188">
        <f>Személyzet!V133</f>
        <v>0</v>
      </c>
      <c r="G113" s="188">
        <f>Személyzet!W133</f>
        <v>0</v>
      </c>
      <c r="H113" s="188">
        <f>Személyzet!X133</f>
        <v>0</v>
      </c>
      <c r="I113" s="188">
        <f>Személyzet!Y133</f>
        <v>0</v>
      </c>
      <c r="J113" s="188">
        <f>Személyzet!Z133</f>
        <v>0</v>
      </c>
      <c r="K113" s="188">
        <f>Személyzet!AA133</f>
        <v>0</v>
      </c>
      <c r="L113" s="188">
        <f>Személyzet!AB133</f>
        <v>0</v>
      </c>
      <c r="M113" s="188">
        <f>Személyzet!AC133</f>
        <v>0</v>
      </c>
      <c r="N113" s="188">
        <f>Személyzet!AD133</f>
        <v>0</v>
      </c>
      <c r="O113" s="188">
        <f>Személyzet!AE133</f>
        <v>0</v>
      </c>
      <c r="P113" s="188">
        <f>Személyzet!AF133</f>
        <v>0</v>
      </c>
      <c r="Q113" s="188">
        <f>Személyzet!AG133</f>
        <v>0</v>
      </c>
      <c r="R113" s="188">
        <f>Személyzet!AH133</f>
        <v>0</v>
      </c>
      <c r="S113" s="188">
        <f>Személyzet!AI133</f>
        <v>0</v>
      </c>
      <c r="T113" s="188">
        <f>Személyzet!AJ133</f>
        <v>0</v>
      </c>
      <c r="U113" s="188">
        <f>Személyzet!AK133</f>
        <v>0</v>
      </c>
    </row>
    <row r="114" spans="2:21" ht="12.75">
      <c r="B114" s="120" t="s">
        <v>388</v>
      </c>
      <c r="C114" s="117"/>
      <c r="D114" s="118">
        <f t="shared" si="7"/>
        <v>0</v>
      </c>
      <c r="E114" s="118">
        <f t="shared" si="7"/>
        <v>0</v>
      </c>
      <c r="F114" s="188">
        <f>Személyzet!V134</f>
        <v>0</v>
      </c>
      <c r="G114" s="188">
        <f>Személyzet!W134</f>
        <v>0</v>
      </c>
      <c r="H114" s="188">
        <f>Személyzet!X134</f>
        <v>0</v>
      </c>
      <c r="I114" s="188">
        <f>Személyzet!Y134</f>
        <v>0</v>
      </c>
      <c r="J114" s="188">
        <f>Személyzet!Z134</f>
        <v>0</v>
      </c>
      <c r="K114" s="188">
        <f>Személyzet!AA134</f>
        <v>0</v>
      </c>
      <c r="L114" s="188">
        <f>Személyzet!AB134</f>
        <v>0</v>
      </c>
      <c r="M114" s="188">
        <f>Személyzet!AC134</f>
        <v>0</v>
      </c>
      <c r="N114" s="188">
        <f>Személyzet!AD134</f>
        <v>0</v>
      </c>
      <c r="O114" s="188">
        <f>Személyzet!AE134</f>
        <v>0</v>
      </c>
      <c r="P114" s="188">
        <f>Személyzet!AF134</f>
        <v>0</v>
      </c>
      <c r="Q114" s="188">
        <f>Személyzet!AG134</f>
        <v>0</v>
      </c>
      <c r="R114" s="188">
        <f>Személyzet!AH134</f>
        <v>0</v>
      </c>
      <c r="S114" s="188">
        <f>Személyzet!AI134</f>
        <v>0</v>
      </c>
      <c r="T114" s="188">
        <f>Személyzet!AJ134</f>
        <v>0</v>
      </c>
      <c r="U114" s="188">
        <f>Személyzet!AK134</f>
        <v>0</v>
      </c>
    </row>
    <row r="115" spans="2:21" ht="12.75">
      <c r="B115" s="120" t="s">
        <v>389</v>
      </c>
      <c r="C115" s="117"/>
      <c r="D115" s="118">
        <f t="shared" si="7"/>
        <v>0</v>
      </c>
      <c r="E115" s="118">
        <f t="shared" si="7"/>
        <v>0</v>
      </c>
      <c r="F115" s="188">
        <f>Személyzet!V135</f>
        <v>0</v>
      </c>
      <c r="G115" s="188">
        <f>Személyzet!W135</f>
        <v>0</v>
      </c>
      <c r="H115" s="188">
        <f>Személyzet!X135</f>
        <v>0</v>
      </c>
      <c r="I115" s="188">
        <f>Személyzet!Y135</f>
        <v>0</v>
      </c>
      <c r="J115" s="188">
        <f>Személyzet!Z135</f>
        <v>0</v>
      </c>
      <c r="K115" s="188">
        <f>Személyzet!AA135</f>
        <v>0</v>
      </c>
      <c r="L115" s="188">
        <f>Személyzet!AB135</f>
        <v>0</v>
      </c>
      <c r="M115" s="188">
        <f>Személyzet!AC135</f>
        <v>0</v>
      </c>
      <c r="N115" s="188">
        <f>Személyzet!AD135</f>
        <v>0</v>
      </c>
      <c r="O115" s="188">
        <f>Személyzet!AE135</f>
        <v>0</v>
      </c>
      <c r="P115" s="188">
        <f>Személyzet!AF135</f>
        <v>0</v>
      </c>
      <c r="Q115" s="188">
        <f>Személyzet!AG135</f>
        <v>0</v>
      </c>
      <c r="R115" s="188">
        <f>Személyzet!AH135</f>
        <v>0</v>
      </c>
      <c r="S115" s="188">
        <f>Személyzet!AI135</f>
        <v>0</v>
      </c>
      <c r="T115" s="188">
        <f>Személyzet!AJ135</f>
        <v>0</v>
      </c>
      <c r="U115" s="188">
        <f>Személyzet!AK135</f>
        <v>0</v>
      </c>
    </row>
    <row r="116" spans="2:21" ht="38.25">
      <c r="B116" s="116" t="s">
        <v>374</v>
      </c>
      <c r="C116" s="117">
        <v>70</v>
      </c>
      <c r="D116" s="118">
        <f t="shared" si="7"/>
        <v>0</v>
      </c>
      <c r="E116" s="118">
        <f t="shared" si="7"/>
        <v>0</v>
      </c>
      <c r="F116" s="188">
        <f>Személyzet!V136</f>
        <v>0</v>
      </c>
      <c r="G116" s="188">
        <f>Személyzet!W136</f>
        <v>0</v>
      </c>
      <c r="H116" s="188">
        <f>Személyzet!X136</f>
        <v>0</v>
      </c>
      <c r="I116" s="188">
        <f>Személyzet!Y136</f>
        <v>0</v>
      </c>
      <c r="J116" s="188">
        <f>Személyzet!Z136</f>
        <v>0</v>
      </c>
      <c r="K116" s="188">
        <f>Személyzet!AA136</f>
        <v>0</v>
      </c>
      <c r="L116" s="188">
        <f>Személyzet!AB136</f>
        <v>0</v>
      </c>
      <c r="M116" s="188">
        <f>Személyzet!AC136</f>
        <v>0</v>
      </c>
      <c r="N116" s="188">
        <f>Személyzet!AD136</f>
        <v>0</v>
      </c>
      <c r="O116" s="188">
        <f>Személyzet!AE136</f>
        <v>0</v>
      </c>
      <c r="P116" s="188">
        <f>Személyzet!AF136</f>
        <v>0</v>
      </c>
      <c r="Q116" s="188">
        <f>Személyzet!AG136</f>
        <v>0</v>
      </c>
      <c r="R116" s="188">
        <f>Személyzet!AH136</f>
        <v>0</v>
      </c>
      <c r="S116" s="188">
        <f>Személyzet!AI136</f>
        <v>0</v>
      </c>
      <c r="T116" s="188">
        <f>Személyzet!AJ136</f>
        <v>0</v>
      </c>
      <c r="U116" s="188">
        <f>Személyzet!AK136</f>
        <v>0</v>
      </c>
    </row>
    <row r="117" spans="2:21" ht="25.5">
      <c r="B117" s="116" t="s">
        <v>375</v>
      </c>
      <c r="C117" s="117"/>
      <c r="D117" s="118">
        <f t="shared" si="7"/>
        <v>0</v>
      </c>
      <c r="E117" s="118">
        <f t="shared" si="7"/>
        <v>0</v>
      </c>
      <c r="F117" s="188">
        <f>Személyzet!V137</f>
        <v>0</v>
      </c>
      <c r="G117" s="188">
        <f>Személyzet!W137</f>
        <v>0</v>
      </c>
      <c r="H117" s="188">
        <f>Személyzet!X137</f>
        <v>0</v>
      </c>
      <c r="I117" s="188">
        <f>Személyzet!Y137</f>
        <v>0</v>
      </c>
      <c r="J117" s="188">
        <f>Személyzet!Z137</f>
        <v>0</v>
      </c>
      <c r="K117" s="188">
        <f>Személyzet!AA137</f>
        <v>0</v>
      </c>
      <c r="L117" s="188">
        <f>Személyzet!AB137</f>
        <v>0</v>
      </c>
      <c r="M117" s="188">
        <f>Személyzet!AC137</f>
        <v>0</v>
      </c>
      <c r="N117" s="188">
        <f>Személyzet!AD137</f>
        <v>0</v>
      </c>
      <c r="O117" s="188">
        <f>Személyzet!AE137</f>
        <v>0</v>
      </c>
      <c r="P117" s="188">
        <f>Személyzet!AF137</f>
        <v>0</v>
      </c>
      <c r="Q117" s="188">
        <f>Személyzet!AG137</f>
        <v>0</v>
      </c>
      <c r="R117" s="188">
        <f>Személyzet!AH137</f>
        <v>0</v>
      </c>
      <c r="S117" s="188">
        <f>Személyzet!AI137</f>
        <v>0</v>
      </c>
      <c r="T117" s="188">
        <f>Személyzet!AJ137</f>
        <v>0</v>
      </c>
      <c r="U117" s="188">
        <f>Személyzet!AK137</f>
        <v>0</v>
      </c>
    </row>
    <row r="118" spans="2:21" ht="25.5">
      <c r="B118" s="116" t="s">
        <v>376</v>
      </c>
      <c r="C118" s="117"/>
      <c r="D118" s="118">
        <f t="shared" si="7"/>
        <v>0</v>
      </c>
      <c r="E118" s="118">
        <f t="shared" si="7"/>
        <v>0</v>
      </c>
      <c r="F118" s="188">
        <f>Személyzet!V138</f>
        <v>0</v>
      </c>
      <c r="G118" s="188">
        <f>Személyzet!W138</f>
        <v>0</v>
      </c>
      <c r="H118" s="188">
        <f>Személyzet!X138</f>
        <v>0</v>
      </c>
      <c r="I118" s="188">
        <f>Személyzet!Y138</f>
        <v>0</v>
      </c>
      <c r="J118" s="188">
        <f>Személyzet!Z138</f>
        <v>0</v>
      </c>
      <c r="K118" s="188">
        <f>Személyzet!AA138</f>
        <v>0</v>
      </c>
      <c r="L118" s="188">
        <f>Személyzet!AB138</f>
        <v>0</v>
      </c>
      <c r="M118" s="188">
        <f>Személyzet!AC138</f>
        <v>0</v>
      </c>
      <c r="N118" s="188">
        <f>Személyzet!AD138</f>
        <v>0</v>
      </c>
      <c r="O118" s="188">
        <f>Személyzet!AE138</f>
        <v>0</v>
      </c>
      <c r="P118" s="188">
        <f>Személyzet!AF138</f>
        <v>0</v>
      </c>
      <c r="Q118" s="188">
        <f>Személyzet!AG138</f>
        <v>0</v>
      </c>
      <c r="R118" s="188">
        <f>Személyzet!AH138</f>
        <v>0</v>
      </c>
      <c r="S118" s="188">
        <f>Személyzet!AI138</f>
        <v>0</v>
      </c>
      <c r="T118" s="188">
        <f>Személyzet!AJ138</f>
        <v>0</v>
      </c>
      <c r="U118" s="188">
        <f>Személyzet!AK138</f>
        <v>0</v>
      </c>
    </row>
    <row r="119" spans="2:21" ht="25.5">
      <c r="B119" s="116" t="s">
        <v>377</v>
      </c>
      <c r="C119" s="117"/>
      <c r="D119" s="118">
        <f t="shared" si="7"/>
        <v>0</v>
      </c>
      <c r="E119" s="118">
        <f t="shared" si="7"/>
        <v>0</v>
      </c>
      <c r="F119" s="188">
        <f>Személyzet!V139</f>
        <v>0</v>
      </c>
      <c r="G119" s="188">
        <f>Személyzet!W139</f>
        <v>0</v>
      </c>
      <c r="H119" s="188">
        <f>Személyzet!X139</f>
        <v>0</v>
      </c>
      <c r="I119" s="188">
        <f>Személyzet!Y139</f>
        <v>0</v>
      </c>
      <c r="J119" s="188">
        <f>Személyzet!Z139</f>
        <v>0</v>
      </c>
      <c r="K119" s="188">
        <f>Személyzet!AA139</f>
        <v>0</v>
      </c>
      <c r="L119" s="188">
        <f>Személyzet!AB139</f>
        <v>0</v>
      </c>
      <c r="M119" s="188">
        <f>Személyzet!AC139</f>
        <v>0</v>
      </c>
      <c r="N119" s="188">
        <f>Személyzet!AD139</f>
        <v>0</v>
      </c>
      <c r="O119" s="188">
        <f>Személyzet!AE139</f>
        <v>0</v>
      </c>
      <c r="P119" s="188">
        <f>Személyzet!AF139</f>
        <v>0</v>
      </c>
      <c r="Q119" s="188">
        <f>Személyzet!AG139</f>
        <v>0</v>
      </c>
      <c r="R119" s="188">
        <f>Személyzet!AH139</f>
        <v>0</v>
      </c>
      <c r="S119" s="188">
        <f>Személyzet!AI139</f>
        <v>0</v>
      </c>
      <c r="T119" s="188">
        <f>Személyzet!AJ139</f>
        <v>0</v>
      </c>
      <c r="U119" s="188">
        <f>Személyzet!AK139</f>
        <v>0</v>
      </c>
    </row>
    <row r="120" spans="2:21" ht="25.5">
      <c r="B120" s="116" t="s">
        <v>378</v>
      </c>
      <c r="C120" s="117"/>
      <c r="D120" s="118">
        <f t="shared" si="7"/>
        <v>0</v>
      </c>
      <c r="E120" s="118">
        <f t="shared" si="7"/>
        <v>0</v>
      </c>
      <c r="F120" s="188">
        <f>Személyzet!V140</f>
        <v>0</v>
      </c>
      <c r="G120" s="188">
        <f>Személyzet!W140</f>
        <v>0</v>
      </c>
      <c r="H120" s="188">
        <f>Személyzet!X140</f>
        <v>0</v>
      </c>
      <c r="I120" s="188">
        <f>Személyzet!Y140</f>
        <v>0</v>
      </c>
      <c r="J120" s="188">
        <f>Személyzet!Z140</f>
        <v>0</v>
      </c>
      <c r="K120" s="188">
        <f>Személyzet!AA140</f>
        <v>0</v>
      </c>
      <c r="L120" s="188">
        <f>Személyzet!AB140</f>
        <v>0</v>
      </c>
      <c r="M120" s="188">
        <f>Személyzet!AC140</f>
        <v>0</v>
      </c>
      <c r="N120" s="188">
        <f>Személyzet!AD140</f>
        <v>0</v>
      </c>
      <c r="O120" s="188">
        <f>Személyzet!AE140</f>
        <v>0</v>
      </c>
      <c r="P120" s="188">
        <f>Személyzet!AF140</f>
        <v>0</v>
      </c>
      <c r="Q120" s="188">
        <f>Személyzet!AG140</f>
        <v>0</v>
      </c>
      <c r="R120" s="188">
        <f>Személyzet!AH140</f>
        <v>0</v>
      </c>
      <c r="S120" s="188">
        <f>Személyzet!AI140</f>
        <v>0</v>
      </c>
      <c r="T120" s="188">
        <f>Személyzet!AJ140</f>
        <v>0</v>
      </c>
      <c r="U120" s="188">
        <f>Személyzet!AK140</f>
        <v>0</v>
      </c>
    </row>
    <row r="121" spans="2:21" ht="12.75">
      <c r="B121" s="116" t="s">
        <v>384</v>
      </c>
      <c r="C121" s="117">
        <v>71</v>
      </c>
      <c r="D121" s="118">
        <f t="shared" si="7"/>
        <v>0</v>
      </c>
      <c r="E121" s="118">
        <f t="shared" si="7"/>
        <v>0</v>
      </c>
      <c r="F121" s="188">
        <f>Személyzet!V141</f>
        <v>0</v>
      </c>
      <c r="G121" s="188">
        <f>Személyzet!W141</f>
        <v>0</v>
      </c>
      <c r="H121" s="188">
        <f>Személyzet!X141</f>
        <v>0</v>
      </c>
      <c r="I121" s="188">
        <f>Személyzet!Y141</f>
        <v>0</v>
      </c>
      <c r="J121" s="188">
        <f>Személyzet!Z141</f>
        <v>0</v>
      </c>
      <c r="K121" s="188">
        <f>Személyzet!AA141</f>
        <v>0</v>
      </c>
      <c r="L121" s="188">
        <f>Személyzet!AB141</f>
        <v>0</v>
      </c>
      <c r="M121" s="188">
        <f>Személyzet!AC141</f>
        <v>0</v>
      </c>
      <c r="N121" s="188">
        <f>Személyzet!AD141</f>
        <v>0</v>
      </c>
      <c r="O121" s="188">
        <f>Személyzet!AE141</f>
        <v>0</v>
      </c>
      <c r="P121" s="188">
        <f>Személyzet!AF141</f>
        <v>0</v>
      </c>
      <c r="Q121" s="188">
        <f>Személyzet!AG141</f>
        <v>0</v>
      </c>
      <c r="R121" s="188">
        <f>Személyzet!AH141</f>
        <v>0</v>
      </c>
      <c r="S121" s="188">
        <f>Személyzet!AI141</f>
        <v>0</v>
      </c>
      <c r="T121" s="188">
        <f>Személyzet!AJ141</f>
        <v>0</v>
      </c>
      <c r="U121" s="188">
        <f>Személyzet!AK141</f>
        <v>0</v>
      </c>
    </row>
    <row r="124" ht="12.75">
      <c r="B124" s="83" t="s">
        <v>392</v>
      </c>
    </row>
    <row r="125" spans="2:22" ht="12.75">
      <c r="B125" s="297" t="s">
        <v>177</v>
      </c>
      <c r="C125" s="297"/>
      <c r="D125" s="298" t="s">
        <v>178</v>
      </c>
      <c r="E125" s="297" t="s">
        <v>10</v>
      </c>
      <c r="F125" s="298" t="s">
        <v>173</v>
      </c>
      <c r="G125" s="297" t="s">
        <v>71</v>
      </c>
      <c r="H125" s="297"/>
      <c r="I125" s="297"/>
      <c r="J125" s="297"/>
      <c r="K125" s="297"/>
      <c r="L125" s="297"/>
      <c r="M125" s="297"/>
      <c r="N125" s="297"/>
      <c r="O125" s="297"/>
      <c r="P125" s="297"/>
      <c r="Q125" s="297"/>
      <c r="R125" s="297"/>
      <c r="S125" s="117" t="s">
        <v>72</v>
      </c>
      <c r="T125" s="117"/>
      <c r="U125" s="117"/>
      <c r="V125" s="117"/>
    </row>
    <row r="126" spans="2:22" ht="12.75">
      <c r="B126" s="297"/>
      <c r="C126" s="297"/>
      <c r="D126" s="298"/>
      <c r="E126" s="297"/>
      <c r="F126" s="298"/>
      <c r="G126" s="297" t="s">
        <v>196</v>
      </c>
      <c r="H126" s="297"/>
      <c r="I126" s="297" t="s">
        <v>73</v>
      </c>
      <c r="J126" s="297"/>
      <c r="K126" s="297" t="s">
        <v>74</v>
      </c>
      <c r="L126" s="297"/>
      <c r="M126" s="297" t="s">
        <v>75</v>
      </c>
      <c r="N126" s="297"/>
      <c r="O126" s="297" t="s">
        <v>76</v>
      </c>
      <c r="P126" s="297"/>
      <c r="Q126" s="297" t="s">
        <v>381</v>
      </c>
      <c r="R126" s="297"/>
      <c r="S126" s="297" t="s">
        <v>21</v>
      </c>
      <c r="T126" s="297"/>
      <c r="U126" s="297" t="s">
        <v>22</v>
      </c>
      <c r="V126" s="297"/>
    </row>
    <row r="127" spans="2:22" ht="12.75">
      <c r="B127" s="297"/>
      <c r="C127" s="297"/>
      <c r="D127" s="298"/>
      <c r="E127" s="297"/>
      <c r="F127" s="298"/>
      <c r="G127" s="117" t="s">
        <v>10</v>
      </c>
      <c r="H127" s="117" t="s">
        <v>197</v>
      </c>
      <c r="I127" s="117" t="s">
        <v>10</v>
      </c>
      <c r="J127" s="117" t="s">
        <v>197</v>
      </c>
      <c r="K127" s="117" t="s">
        <v>10</v>
      </c>
      <c r="L127" s="117" t="s">
        <v>197</v>
      </c>
      <c r="M127" s="117" t="s">
        <v>10</v>
      </c>
      <c r="N127" s="117" t="s">
        <v>197</v>
      </c>
      <c r="O127" s="117" t="s">
        <v>10</v>
      </c>
      <c r="P127" s="117" t="s">
        <v>197</v>
      </c>
      <c r="Q127" s="117" t="s">
        <v>10</v>
      </c>
      <c r="R127" s="117" t="s">
        <v>197</v>
      </c>
      <c r="S127" s="117" t="s">
        <v>10</v>
      </c>
      <c r="T127" s="117" t="s">
        <v>197</v>
      </c>
      <c r="U127" s="117" t="s">
        <v>10</v>
      </c>
      <c r="V127" s="117" t="s">
        <v>197</v>
      </c>
    </row>
    <row r="128" spans="2:22" ht="12.75">
      <c r="B128" s="297" t="s">
        <v>174</v>
      </c>
      <c r="C128" s="297"/>
      <c r="D128" s="117" t="s">
        <v>175</v>
      </c>
      <c r="E128" s="117">
        <v>1</v>
      </c>
      <c r="F128" s="117">
        <v>2</v>
      </c>
      <c r="G128" s="117">
        <v>3</v>
      </c>
      <c r="H128" s="117">
        <v>4</v>
      </c>
      <c r="I128" s="117">
        <v>5</v>
      </c>
      <c r="J128" s="117">
        <v>6</v>
      </c>
      <c r="K128" s="117">
        <v>7</v>
      </c>
      <c r="L128" s="117">
        <v>8</v>
      </c>
      <c r="M128" s="117">
        <v>9</v>
      </c>
      <c r="N128" s="117">
        <v>10</v>
      </c>
      <c r="O128" s="117">
        <v>11</v>
      </c>
      <c r="P128" s="117">
        <v>12</v>
      </c>
      <c r="Q128" s="117">
        <v>13</v>
      </c>
      <c r="R128" s="117">
        <v>14</v>
      </c>
      <c r="S128" s="117">
        <v>15</v>
      </c>
      <c r="T128" s="117">
        <v>16</v>
      </c>
      <c r="U128" s="117">
        <v>17</v>
      </c>
      <c r="V128" s="117">
        <v>18</v>
      </c>
    </row>
    <row r="129" spans="2:22" ht="12.75">
      <c r="B129" s="303" t="s">
        <v>445</v>
      </c>
      <c r="C129" s="303"/>
      <c r="D129" s="117">
        <v>1</v>
      </c>
      <c r="E129" s="118">
        <f>E130+E162+E163+E164+E165</f>
        <v>0</v>
      </c>
      <c r="F129" s="118">
        <f aca="true" t="shared" si="8" ref="F129:V129">F130+F162+F163+F164+F165</f>
        <v>0</v>
      </c>
      <c r="G129" s="121">
        <f t="shared" si="8"/>
        <v>0</v>
      </c>
      <c r="H129" s="121">
        <f t="shared" si="8"/>
        <v>0</v>
      </c>
      <c r="I129" s="121">
        <f t="shared" si="8"/>
        <v>0</v>
      </c>
      <c r="J129" s="121">
        <f t="shared" si="8"/>
        <v>0</v>
      </c>
      <c r="K129" s="121">
        <f t="shared" si="8"/>
        <v>0</v>
      </c>
      <c r="L129" s="121">
        <f t="shared" si="8"/>
        <v>0</v>
      </c>
      <c r="M129" s="121">
        <f t="shared" si="8"/>
        <v>0</v>
      </c>
      <c r="N129" s="121">
        <f t="shared" si="8"/>
        <v>0</v>
      </c>
      <c r="O129" s="121">
        <f t="shared" si="8"/>
        <v>0</v>
      </c>
      <c r="P129" s="121">
        <f t="shared" si="8"/>
        <v>0</v>
      </c>
      <c r="Q129" s="121">
        <f t="shared" si="8"/>
        <v>0</v>
      </c>
      <c r="R129" s="121">
        <f t="shared" si="8"/>
        <v>0</v>
      </c>
      <c r="S129" s="121">
        <f t="shared" si="8"/>
        <v>0</v>
      </c>
      <c r="T129" s="121">
        <f t="shared" si="8"/>
        <v>0</v>
      </c>
      <c r="U129" s="121">
        <f t="shared" si="8"/>
        <v>0</v>
      </c>
      <c r="V129" s="121">
        <f t="shared" si="8"/>
        <v>0</v>
      </c>
    </row>
    <row r="130" spans="2:22" ht="12.75">
      <c r="B130" s="303" t="s">
        <v>181</v>
      </c>
      <c r="C130" s="303"/>
      <c r="D130" s="117">
        <v>2</v>
      </c>
      <c r="E130" s="118">
        <f>SUM(E131,E149:E161)</f>
        <v>0</v>
      </c>
      <c r="F130" s="118">
        <f aca="true" t="shared" si="9" ref="F130:V130">SUM(F131,F149:F161)</f>
        <v>0</v>
      </c>
      <c r="G130" s="121">
        <f t="shared" si="9"/>
        <v>0</v>
      </c>
      <c r="H130" s="121">
        <f t="shared" si="9"/>
        <v>0</v>
      </c>
      <c r="I130" s="121">
        <f t="shared" si="9"/>
        <v>0</v>
      </c>
      <c r="J130" s="121">
        <f t="shared" si="9"/>
        <v>0</v>
      </c>
      <c r="K130" s="121">
        <f t="shared" si="9"/>
        <v>0</v>
      </c>
      <c r="L130" s="121">
        <f t="shared" si="9"/>
        <v>0</v>
      </c>
      <c r="M130" s="121">
        <f t="shared" si="9"/>
        <v>0</v>
      </c>
      <c r="N130" s="121">
        <f t="shared" si="9"/>
        <v>0</v>
      </c>
      <c r="O130" s="121">
        <f t="shared" si="9"/>
        <v>0</v>
      </c>
      <c r="P130" s="121">
        <f t="shared" si="9"/>
        <v>0</v>
      </c>
      <c r="Q130" s="121">
        <f t="shared" si="9"/>
        <v>0</v>
      </c>
      <c r="R130" s="121">
        <f t="shared" si="9"/>
        <v>0</v>
      </c>
      <c r="S130" s="121">
        <f t="shared" si="9"/>
        <v>0</v>
      </c>
      <c r="T130" s="121">
        <f t="shared" si="9"/>
        <v>0</v>
      </c>
      <c r="U130" s="121">
        <f t="shared" si="9"/>
        <v>0</v>
      </c>
      <c r="V130" s="121">
        <f t="shared" si="9"/>
        <v>0</v>
      </c>
    </row>
    <row r="131" spans="2:22" ht="12.75">
      <c r="B131" s="297" t="s">
        <v>446</v>
      </c>
      <c r="C131" s="297"/>
      <c r="D131" s="117">
        <v>3</v>
      </c>
      <c r="E131" s="118">
        <f>SUM(E132:E148)</f>
        <v>0</v>
      </c>
      <c r="F131" s="118">
        <f aca="true" t="shared" si="10" ref="F131:V131">SUM(F132:F148)</f>
        <v>0</v>
      </c>
      <c r="G131" s="121">
        <f t="shared" si="10"/>
        <v>0</v>
      </c>
      <c r="H131" s="121">
        <f t="shared" si="10"/>
        <v>0</v>
      </c>
      <c r="I131" s="121">
        <f t="shared" si="10"/>
        <v>0</v>
      </c>
      <c r="J131" s="121">
        <f t="shared" si="10"/>
        <v>0</v>
      </c>
      <c r="K131" s="121">
        <f t="shared" si="10"/>
        <v>0</v>
      </c>
      <c r="L131" s="121">
        <f t="shared" si="10"/>
        <v>0</v>
      </c>
      <c r="M131" s="121">
        <f t="shared" si="10"/>
        <v>0</v>
      </c>
      <c r="N131" s="121">
        <f t="shared" si="10"/>
        <v>0</v>
      </c>
      <c r="O131" s="121">
        <f t="shared" si="10"/>
        <v>0</v>
      </c>
      <c r="P131" s="121">
        <f t="shared" si="10"/>
        <v>0</v>
      </c>
      <c r="Q131" s="121">
        <f t="shared" si="10"/>
        <v>0</v>
      </c>
      <c r="R131" s="121">
        <f t="shared" si="10"/>
        <v>0</v>
      </c>
      <c r="S131" s="121">
        <f t="shared" si="10"/>
        <v>0</v>
      </c>
      <c r="T131" s="121">
        <f t="shared" si="10"/>
        <v>0</v>
      </c>
      <c r="U131" s="121">
        <f t="shared" si="10"/>
        <v>0</v>
      </c>
      <c r="V131" s="121">
        <f t="shared" si="10"/>
        <v>0</v>
      </c>
    </row>
    <row r="132" spans="2:22" ht="12.75">
      <c r="B132" s="122" t="s">
        <v>222</v>
      </c>
      <c r="C132" s="122"/>
      <c r="D132" s="117">
        <v>4</v>
      </c>
      <c r="E132" s="118">
        <f>G132+I132+K132+M132+O132+Q132</f>
        <v>0</v>
      </c>
      <c r="F132" s="118">
        <f>H132+J132+L132+N132+P132+R132</f>
        <v>0</v>
      </c>
      <c r="G132" s="188">
        <f>Személyzet!W151</f>
        <v>0</v>
      </c>
      <c r="H132" s="188">
        <f>Személyzet!X151</f>
        <v>0</v>
      </c>
      <c r="I132" s="188">
        <f>Személyzet!Y151</f>
        <v>0</v>
      </c>
      <c r="J132" s="188">
        <f>Személyzet!Z151</f>
        <v>0</v>
      </c>
      <c r="K132" s="188">
        <f>Személyzet!AA151</f>
        <v>0</v>
      </c>
      <c r="L132" s="188">
        <f>Személyzet!AB151</f>
        <v>0</v>
      </c>
      <c r="M132" s="188">
        <f>Személyzet!AC151</f>
        <v>0</v>
      </c>
      <c r="N132" s="188">
        <f>Személyzet!AD151</f>
        <v>0</v>
      </c>
      <c r="O132" s="188">
        <f>Személyzet!AE151</f>
        <v>0</v>
      </c>
      <c r="P132" s="188">
        <f>Személyzet!AF151</f>
        <v>0</v>
      </c>
      <c r="Q132" s="188">
        <f>Személyzet!AG151</f>
        <v>0</v>
      </c>
      <c r="R132" s="188">
        <f>Személyzet!AH151</f>
        <v>0</v>
      </c>
      <c r="S132" s="188">
        <f>Személyzet!AI151</f>
        <v>0</v>
      </c>
      <c r="T132" s="188">
        <f>Személyzet!AJ151</f>
        <v>0</v>
      </c>
      <c r="U132" s="188">
        <f>Személyzet!AK151</f>
        <v>0</v>
      </c>
      <c r="V132" s="188">
        <f>Személyzet!AL151</f>
        <v>0</v>
      </c>
    </row>
    <row r="133" spans="2:22" ht="12.75">
      <c r="B133" s="122" t="s">
        <v>223</v>
      </c>
      <c r="C133" s="122"/>
      <c r="D133" s="117">
        <v>5</v>
      </c>
      <c r="E133" s="118">
        <f>G133+I133+K133+M133+O133+Q133</f>
        <v>0</v>
      </c>
      <c r="F133" s="118">
        <f aca="true" t="shared" si="11" ref="F133:F165">H133+J133+L133+N133+P133+R133</f>
        <v>0</v>
      </c>
      <c r="G133" s="188">
        <f>Személyzet!W152</f>
        <v>0</v>
      </c>
      <c r="H133" s="188">
        <f>Személyzet!X152</f>
        <v>0</v>
      </c>
      <c r="I133" s="188">
        <f>Személyzet!Y152</f>
        <v>0</v>
      </c>
      <c r="J133" s="188">
        <f>Személyzet!Z152</f>
        <v>0</v>
      </c>
      <c r="K133" s="188">
        <f>Személyzet!AA152</f>
        <v>0</v>
      </c>
      <c r="L133" s="188">
        <f>Személyzet!AB152</f>
        <v>0</v>
      </c>
      <c r="M133" s="188">
        <f>Személyzet!AC152</f>
        <v>0</v>
      </c>
      <c r="N133" s="188">
        <f>Személyzet!AD152</f>
        <v>0</v>
      </c>
      <c r="O133" s="188">
        <f>Személyzet!AE152</f>
        <v>0</v>
      </c>
      <c r="P133" s="188">
        <f>Személyzet!AF152</f>
        <v>0</v>
      </c>
      <c r="Q133" s="188">
        <f>Személyzet!AG152</f>
        <v>0</v>
      </c>
      <c r="R133" s="188">
        <f>Személyzet!AH152</f>
        <v>0</v>
      </c>
      <c r="S133" s="188">
        <f>Személyzet!AI152</f>
        <v>0</v>
      </c>
      <c r="T133" s="188">
        <f>Személyzet!AJ152</f>
        <v>0</v>
      </c>
      <c r="U133" s="188">
        <f>Személyzet!AK152</f>
        <v>0</v>
      </c>
      <c r="V133" s="188">
        <f>Személyzet!AL152</f>
        <v>0</v>
      </c>
    </row>
    <row r="134" spans="2:22" ht="25.5">
      <c r="B134" s="122" t="s">
        <v>224</v>
      </c>
      <c r="C134" s="122"/>
      <c r="D134" s="117">
        <v>6</v>
      </c>
      <c r="E134" s="118">
        <f>G134+I134+K134+M134+O134+Q134</f>
        <v>0</v>
      </c>
      <c r="F134" s="118">
        <f t="shared" si="11"/>
        <v>0</v>
      </c>
      <c r="G134" s="188">
        <f>Személyzet!W153</f>
        <v>0</v>
      </c>
      <c r="H134" s="188">
        <f>Személyzet!X153</f>
        <v>0</v>
      </c>
      <c r="I134" s="188">
        <f>Személyzet!Y153</f>
        <v>0</v>
      </c>
      <c r="J134" s="188">
        <f>Személyzet!Z153</f>
        <v>0</v>
      </c>
      <c r="K134" s="188">
        <f>Személyzet!AA153</f>
        <v>0</v>
      </c>
      <c r="L134" s="188">
        <f>Személyzet!AB153</f>
        <v>0</v>
      </c>
      <c r="M134" s="188">
        <f>Személyzet!AC153</f>
        <v>0</v>
      </c>
      <c r="N134" s="188">
        <f>Személyzet!AD153</f>
        <v>0</v>
      </c>
      <c r="O134" s="188">
        <f>Személyzet!AE153</f>
        <v>0</v>
      </c>
      <c r="P134" s="188">
        <f>Személyzet!AF153</f>
        <v>0</v>
      </c>
      <c r="Q134" s="188">
        <f>Személyzet!AG153</f>
        <v>0</v>
      </c>
      <c r="R134" s="188">
        <f>Személyzet!AH153</f>
        <v>0</v>
      </c>
      <c r="S134" s="188">
        <f>Személyzet!AI153</f>
        <v>0</v>
      </c>
      <c r="T134" s="188">
        <f>Személyzet!AJ153</f>
        <v>0</v>
      </c>
      <c r="U134" s="188">
        <f>Személyzet!AK153</f>
        <v>0</v>
      </c>
      <c r="V134" s="188">
        <f>Személyzet!AL153</f>
        <v>0</v>
      </c>
    </row>
    <row r="135" spans="2:22" ht="12.75">
      <c r="B135" s="122" t="s">
        <v>225</v>
      </c>
      <c r="C135" s="122"/>
      <c r="D135" s="117">
        <v>7</v>
      </c>
      <c r="E135" s="118">
        <f>G135+I135+K135+M135+O135+Q135</f>
        <v>0</v>
      </c>
      <c r="F135" s="118">
        <f t="shared" si="11"/>
        <v>0</v>
      </c>
      <c r="G135" s="188">
        <f>Személyzet!W154</f>
        <v>0</v>
      </c>
      <c r="H135" s="188">
        <f>Személyzet!X154</f>
        <v>0</v>
      </c>
      <c r="I135" s="188">
        <f>Személyzet!Y154</f>
        <v>0</v>
      </c>
      <c r="J135" s="188">
        <f>Személyzet!Z154</f>
        <v>0</v>
      </c>
      <c r="K135" s="188">
        <f>Személyzet!AA154</f>
        <v>0</v>
      </c>
      <c r="L135" s="188">
        <f>Személyzet!AB154</f>
        <v>0</v>
      </c>
      <c r="M135" s="188">
        <f>Személyzet!AC154</f>
        <v>0</v>
      </c>
      <c r="N135" s="188">
        <f>Személyzet!AD154</f>
        <v>0</v>
      </c>
      <c r="O135" s="188">
        <f>Személyzet!AE154</f>
        <v>0</v>
      </c>
      <c r="P135" s="188">
        <f>Személyzet!AF154</f>
        <v>0</v>
      </c>
      <c r="Q135" s="188">
        <f>Személyzet!AG154</f>
        <v>0</v>
      </c>
      <c r="R135" s="188">
        <f>Személyzet!AH154</f>
        <v>0</v>
      </c>
      <c r="S135" s="188">
        <f>Személyzet!AI154</f>
        <v>0</v>
      </c>
      <c r="T135" s="188">
        <f>Személyzet!AJ154</f>
        <v>0</v>
      </c>
      <c r="U135" s="188">
        <f>Személyzet!AK154</f>
        <v>0</v>
      </c>
      <c r="V135" s="188">
        <f>Személyzet!AL154</f>
        <v>0</v>
      </c>
    </row>
    <row r="136" spans="2:22" ht="12.75">
      <c r="B136" s="122" t="s">
        <v>226</v>
      </c>
      <c r="C136" s="122"/>
      <c r="D136" s="117">
        <v>8</v>
      </c>
      <c r="E136" s="118">
        <f aca="true" t="shared" si="12" ref="E136:E165">G136+I136+K136+M136+O136+Q136</f>
        <v>0</v>
      </c>
      <c r="F136" s="118">
        <f t="shared" si="11"/>
        <v>0</v>
      </c>
      <c r="G136" s="188">
        <f>Személyzet!W155</f>
        <v>0</v>
      </c>
      <c r="H136" s="188">
        <f>Személyzet!X155</f>
        <v>0</v>
      </c>
      <c r="I136" s="188">
        <f>Személyzet!Y155</f>
        <v>0</v>
      </c>
      <c r="J136" s="188">
        <f>Személyzet!Z155</f>
        <v>0</v>
      </c>
      <c r="K136" s="188">
        <f>Személyzet!AA155</f>
        <v>0</v>
      </c>
      <c r="L136" s="188">
        <f>Személyzet!AB155</f>
        <v>0</v>
      </c>
      <c r="M136" s="188">
        <f>Személyzet!AC155</f>
        <v>0</v>
      </c>
      <c r="N136" s="188">
        <f>Személyzet!AD155</f>
        <v>0</v>
      </c>
      <c r="O136" s="188">
        <f>Személyzet!AE155</f>
        <v>0</v>
      </c>
      <c r="P136" s="188">
        <f>Személyzet!AF155</f>
        <v>0</v>
      </c>
      <c r="Q136" s="188">
        <f>Személyzet!AG155</f>
        <v>0</v>
      </c>
      <c r="R136" s="188">
        <f>Személyzet!AH155</f>
        <v>0</v>
      </c>
      <c r="S136" s="188">
        <f>Személyzet!AI155</f>
        <v>0</v>
      </c>
      <c r="T136" s="188">
        <f>Személyzet!AJ155</f>
        <v>0</v>
      </c>
      <c r="U136" s="188">
        <f>Személyzet!AK155</f>
        <v>0</v>
      </c>
      <c r="V136" s="188">
        <f>Személyzet!AL155</f>
        <v>0</v>
      </c>
    </row>
    <row r="137" spans="2:22" ht="25.5">
      <c r="B137" s="122" t="s">
        <v>227</v>
      </c>
      <c r="C137" s="122"/>
      <c r="D137" s="117">
        <v>9</v>
      </c>
      <c r="E137" s="118">
        <f t="shared" si="12"/>
        <v>0</v>
      </c>
      <c r="F137" s="118">
        <f t="shared" si="11"/>
        <v>0</v>
      </c>
      <c r="G137" s="188">
        <f>Személyzet!W156</f>
        <v>0</v>
      </c>
      <c r="H137" s="188">
        <f>Személyzet!X156</f>
        <v>0</v>
      </c>
      <c r="I137" s="188">
        <f>Személyzet!Y156</f>
        <v>0</v>
      </c>
      <c r="J137" s="188">
        <f>Személyzet!Z156</f>
        <v>0</v>
      </c>
      <c r="K137" s="188">
        <f>Személyzet!AA156</f>
        <v>0</v>
      </c>
      <c r="L137" s="188">
        <f>Személyzet!AB156</f>
        <v>0</v>
      </c>
      <c r="M137" s="188">
        <f>Személyzet!AC156</f>
        <v>0</v>
      </c>
      <c r="N137" s="188">
        <f>Személyzet!AD156</f>
        <v>0</v>
      </c>
      <c r="O137" s="188">
        <f>Személyzet!AE156</f>
        <v>0</v>
      </c>
      <c r="P137" s="188">
        <f>Személyzet!AF156</f>
        <v>0</v>
      </c>
      <c r="Q137" s="188">
        <f>Személyzet!AG156</f>
        <v>0</v>
      </c>
      <c r="R137" s="188">
        <f>Személyzet!AH156</f>
        <v>0</v>
      </c>
      <c r="S137" s="188">
        <f>Személyzet!AI156</f>
        <v>0</v>
      </c>
      <c r="T137" s="188">
        <f>Személyzet!AJ156</f>
        <v>0</v>
      </c>
      <c r="U137" s="188">
        <f>Személyzet!AK156</f>
        <v>0</v>
      </c>
      <c r="V137" s="188">
        <f>Személyzet!AL156</f>
        <v>0</v>
      </c>
    </row>
    <row r="138" spans="2:22" ht="12.75">
      <c r="B138" s="122" t="s">
        <v>228</v>
      </c>
      <c r="C138" s="122"/>
      <c r="D138" s="117">
        <v>10</v>
      </c>
      <c r="E138" s="118">
        <f t="shared" si="12"/>
        <v>0</v>
      </c>
      <c r="F138" s="118">
        <f t="shared" si="11"/>
        <v>0</v>
      </c>
      <c r="G138" s="188">
        <f>Személyzet!W157</f>
        <v>0</v>
      </c>
      <c r="H138" s="188">
        <f>Személyzet!X157</f>
        <v>0</v>
      </c>
      <c r="I138" s="188">
        <f>Személyzet!Y157</f>
        <v>0</v>
      </c>
      <c r="J138" s="188">
        <f>Személyzet!Z157</f>
        <v>0</v>
      </c>
      <c r="K138" s="188">
        <f>Személyzet!AA157</f>
        <v>0</v>
      </c>
      <c r="L138" s="188">
        <f>Személyzet!AB157</f>
        <v>0</v>
      </c>
      <c r="M138" s="188">
        <f>Személyzet!AC157</f>
        <v>0</v>
      </c>
      <c r="N138" s="188">
        <f>Személyzet!AD157</f>
        <v>0</v>
      </c>
      <c r="O138" s="188">
        <f>Személyzet!AE157</f>
        <v>0</v>
      </c>
      <c r="P138" s="188">
        <f>Személyzet!AF157</f>
        <v>0</v>
      </c>
      <c r="Q138" s="188">
        <f>Személyzet!AG157</f>
        <v>0</v>
      </c>
      <c r="R138" s="188">
        <f>Személyzet!AH157</f>
        <v>0</v>
      </c>
      <c r="S138" s="188">
        <f>Személyzet!AI157</f>
        <v>0</v>
      </c>
      <c r="T138" s="188">
        <f>Személyzet!AJ157</f>
        <v>0</v>
      </c>
      <c r="U138" s="188">
        <f>Személyzet!AK157</f>
        <v>0</v>
      </c>
      <c r="V138" s="188">
        <f>Személyzet!AL157</f>
        <v>0</v>
      </c>
    </row>
    <row r="139" spans="2:22" ht="25.5">
      <c r="B139" s="122" t="s">
        <v>229</v>
      </c>
      <c r="C139" s="122"/>
      <c r="D139" s="117">
        <v>11</v>
      </c>
      <c r="E139" s="118">
        <f t="shared" si="12"/>
        <v>0</v>
      </c>
      <c r="F139" s="118">
        <f t="shared" si="11"/>
        <v>0</v>
      </c>
      <c r="G139" s="188">
        <f>Személyzet!W158</f>
        <v>0</v>
      </c>
      <c r="H139" s="188">
        <f>Személyzet!X158</f>
        <v>0</v>
      </c>
      <c r="I139" s="188">
        <f>Személyzet!Y158</f>
        <v>0</v>
      </c>
      <c r="J139" s="188">
        <f>Személyzet!Z158</f>
        <v>0</v>
      </c>
      <c r="K139" s="188">
        <f>Személyzet!AA158</f>
        <v>0</v>
      </c>
      <c r="L139" s="188">
        <f>Személyzet!AB158</f>
        <v>0</v>
      </c>
      <c r="M139" s="188">
        <f>Személyzet!AC158</f>
        <v>0</v>
      </c>
      <c r="N139" s="188">
        <f>Személyzet!AD158</f>
        <v>0</v>
      </c>
      <c r="O139" s="188">
        <f>Személyzet!AE158</f>
        <v>0</v>
      </c>
      <c r="P139" s="188">
        <f>Személyzet!AF158</f>
        <v>0</v>
      </c>
      <c r="Q139" s="188">
        <f>Személyzet!AG158</f>
        <v>0</v>
      </c>
      <c r="R139" s="188">
        <f>Személyzet!AH158</f>
        <v>0</v>
      </c>
      <c r="S139" s="188">
        <f>Személyzet!AI158</f>
        <v>0</v>
      </c>
      <c r="T139" s="188">
        <f>Személyzet!AJ158</f>
        <v>0</v>
      </c>
      <c r="U139" s="188">
        <f>Személyzet!AK158</f>
        <v>0</v>
      </c>
      <c r="V139" s="188">
        <f>Személyzet!AL158</f>
        <v>0</v>
      </c>
    </row>
    <row r="140" spans="2:22" ht="12.75">
      <c r="B140" s="122" t="s">
        <v>230</v>
      </c>
      <c r="C140" s="122"/>
      <c r="D140" s="117">
        <v>12</v>
      </c>
      <c r="E140" s="118">
        <f t="shared" si="12"/>
        <v>0</v>
      </c>
      <c r="F140" s="118">
        <f t="shared" si="11"/>
        <v>0</v>
      </c>
      <c r="G140" s="188">
        <f>Személyzet!W159</f>
        <v>0</v>
      </c>
      <c r="H140" s="188">
        <f>Személyzet!X159</f>
        <v>0</v>
      </c>
      <c r="I140" s="188">
        <f>Személyzet!Y159</f>
        <v>0</v>
      </c>
      <c r="J140" s="188">
        <f>Személyzet!Z159</f>
        <v>0</v>
      </c>
      <c r="K140" s="188">
        <f>Személyzet!AA159</f>
        <v>0</v>
      </c>
      <c r="L140" s="188">
        <f>Személyzet!AB159</f>
        <v>0</v>
      </c>
      <c r="M140" s="188">
        <f>Személyzet!AC159</f>
        <v>0</v>
      </c>
      <c r="N140" s="188">
        <f>Személyzet!AD159</f>
        <v>0</v>
      </c>
      <c r="O140" s="188">
        <f>Személyzet!AE159</f>
        <v>0</v>
      </c>
      <c r="P140" s="188">
        <f>Személyzet!AF159</f>
        <v>0</v>
      </c>
      <c r="Q140" s="188">
        <f>Személyzet!AG159</f>
        <v>0</v>
      </c>
      <c r="R140" s="188">
        <f>Személyzet!AH159</f>
        <v>0</v>
      </c>
      <c r="S140" s="188">
        <f>Személyzet!AI159</f>
        <v>0</v>
      </c>
      <c r="T140" s="188">
        <f>Személyzet!AJ159</f>
        <v>0</v>
      </c>
      <c r="U140" s="188">
        <f>Személyzet!AK159</f>
        <v>0</v>
      </c>
      <c r="V140" s="188">
        <f>Személyzet!AL159</f>
        <v>0</v>
      </c>
    </row>
    <row r="141" spans="2:22" ht="25.5">
      <c r="B141" s="122" t="s">
        <v>231</v>
      </c>
      <c r="C141" s="122"/>
      <c r="D141" s="117">
        <v>13</v>
      </c>
      <c r="E141" s="118">
        <f t="shared" si="12"/>
        <v>0</v>
      </c>
      <c r="F141" s="118">
        <f t="shared" si="11"/>
        <v>0</v>
      </c>
      <c r="G141" s="188">
        <f>Személyzet!W160</f>
        <v>0</v>
      </c>
      <c r="H141" s="188">
        <f>Személyzet!X160</f>
        <v>0</v>
      </c>
      <c r="I141" s="188">
        <f>Személyzet!Y160</f>
        <v>0</v>
      </c>
      <c r="J141" s="188">
        <f>Személyzet!Z160</f>
        <v>0</v>
      </c>
      <c r="K141" s="188">
        <f>Személyzet!AA160</f>
        <v>0</v>
      </c>
      <c r="L141" s="188">
        <f>Személyzet!AB160</f>
        <v>0</v>
      </c>
      <c r="M141" s="188">
        <f>Személyzet!AC160</f>
        <v>0</v>
      </c>
      <c r="N141" s="188">
        <f>Személyzet!AD160</f>
        <v>0</v>
      </c>
      <c r="O141" s="188">
        <f>Személyzet!AE160</f>
        <v>0</v>
      </c>
      <c r="P141" s="188">
        <f>Személyzet!AF160</f>
        <v>0</v>
      </c>
      <c r="Q141" s="188">
        <f>Személyzet!AG160</f>
        <v>0</v>
      </c>
      <c r="R141" s="188">
        <f>Személyzet!AH160</f>
        <v>0</v>
      </c>
      <c r="S141" s="188">
        <f>Személyzet!AI160</f>
        <v>0</v>
      </c>
      <c r="T141" s="188">
        <f>Személyzet!AJ160</f>
        <v>0</v>
      </c>
      <c r="U141" s="188">
        <f>Személyzet!AK160</f>
        <v>0</v>
      </c>
      <c r="V141" s="188">
        <f>Személyzet!AL160</f>
        <v>0</v>
      </c>
    </row>
    <row r="142" spans="2:22" ht="25.5">
      <c r="B142" s="122" t="s">
        <v>232</v>
      </c>
      <c r="C142" s="122"/>
      <c r="D142" s="117">
        <v>14</v>
      </c>
      <c r="E142" s="118">
        <f t="shared" si="12"/>
        <v>0</v>
      </c>
      <c r="F142" s="118">
        <f t="shared" si="11"/>
        <v>0</v>
      </c>
      <c r="G142" s="188">
        <f>Személyzet!W161</f>
        <v>0</v>
      </c>
      <c r="H142" s="188">
        <f>Személyzet!X161</f>
        <v>0</v>
      </c>
      <c r="I142" s="188">
        <f>Személyzet!Y161</f>
        <v>0</v>
      </c>
      <c r="J142" s="188">
        <f>Személyzet!Z161</f>
        <v>0</v>
      </c>
      <c r="K142" s="188">
        <f>Személyzet!AA161</f>
        <v>0</v>
      </c>
      <c r="L142" s="188">
        <f>Személyzet!AB161</f>
        <v>0</v>
      </c>
      <c r="M142" s="188">
        <f>Személyzet!AC161</f>
        <v>0</v>
      </c>
      <c r="N142" s="188">
        <f>Személyzet!AD161</f>
        <v>0</v>
      </c>
      <c r="O142" s="188">
        <f>Személyzet!AE161</f>
        <v>0</v>
      </c>
      <c r="P142" s="188">
        <f>Személyzet!AF161</f>
        <v>0</v>
      </c>
      <c r="Q142" s="188">
        <f>Személyzet!AG161</f>
        <v>0</v>
      </c>
      <c r="R142" s="188">
        <f>Személyzet!AH161</f>
        <v>0</v>
      </c>
      <c r="S142" s="188">
        <f>Személyzet!AI161</f>
        <v>0</v>
      </c>
      <c r="T142" s="188">
        <f>Személyzet!AJ161</f>
        <v>0</v>
      </c>
      <c r="U142" s="188">
        <f>Személyzet!AK161</f>
        <v>0</v>
      </c>
      <c r="V142" s="188">
        <f>Személyzet!AL161</f>
        <v>0</v>
      </c>
    </row>
    <row r="143" spans="2:22" ht="12.75">
      <c r="B143" s="301" t="s">
        <v>369</v>
      </c>
      <c r="C143" s="301"/>
      <c r="D143" s="117">
        <v>15</v>
      </c>
      <c r="E143" s="118">
        <f t="shared" si="12"/>
        <v>0</v>
      </c>
      <c r="F143" s="118">
        <f t="shared" si="11"/>
        <v>0</v>
      </c>
      <c r="G143" s="188">
        <f>Személyzet!W162</f>
        <v>0</v>
      </c>
      <c r="H143" s="188">
        <f>Személyzet!X162</f>
        <v>0</v>
      </c>
      <c r="I143" s="188">
        <f>Személyzet!Y162</f>
        <v>0</v>
      </c>
      <c r="J143" s="188">
        <f>Személyzet!Z162</f>
        <v>0</v>
      </c>
      <c r="K143" s="188">
        <f>Személyzet!AA162</f>
        <v>0</v>
      </c>
      <c r="L143" s="188">
        <f>Személyzet!AB162</f>
        <v>0</v>
      </c>
      <c r="M143" s="188">
        <f>Személyzet!AC162</f>
        <v>0</v>
      </c>
      <c r="N143" s="188">
        <f>Személyzet!AD162</f>
        <v>0</v>
      </c>
      <c r="O143" s="188">
        <f>Személyzet!AE162</f>
        <v>0</v>
      </c>
      <c r="P143" s="188">
        <f>Személyzet!AF162</f>
        <v>0</v>
      </c>
      <c r="Q143" s="188">
        <f>Személyzet!AG162</f>
        <v>0</v>
      </c>
      <c r="R143" s="188">
        <f>Személyzet!AH162</f>
        <v>0</v>
      </c>
      <c r="S143" s="188">
        <f>Személyzet!AI162</f>
        <v>0</v>
      </c>
      <c r="T143" s="188">
        <f>Személyzet!AJ162</f>
        <v>0</v>
      </c>
      <c r="U143" s="188">
        <f>Személyzet!AK162</f>
        <v>0</v>
      </c>
      <c r="V143" s="188">
        <f>Személyzet!AL162</f>
        <v>0</v>
      </c>
    </row>
    <row r="144" spans="2:22" ht="12.75">
      <c r="B144" s="122" t="s">
        <v>233</v>
      </c>
      <c r="C144" s="122"/>
      <c r="D144" s="117">
        <v>16</v>
      </c>
      <c r="E144" s="118">
        <f t="shared" si="12"/>
        <v>0</v>
      </c>
      <c r="F144" s="118">
        <f t="shared" si="11"/>
        <v>0</v>
      </c>
      <c r="G144" s="188">
        <f>Személyzet!W163</f>
        <v>0</v>
      </c>
      <c r="H144" s="188">
        <f>Személyzet!X163</f>
        <v>0</v>
      </c>
      <c r="I144" s="188">
        <f>Személyzet!Y163</f>
        <v>0</v>
      </c>
      <c r="J144" s="188">
        <f>Személyzet!Z163</f>
        <v>0</v>
      </c>
      <c r="K144" s="188">
        <f>Személyzet!AA163</f>
        <v>0</v>
      </c>
      <c r="L144" s="188">
        <f>Személyzet!AB163</f>
        <v>0</v>
      </c>
      <c r="M144" s="188">
        <f>Személyzet!AC163</f>
        <v>0</v>
      </c>
      <c r="N144" s="188">
        <f>Személyzet!AD163</f>
        <v>0</v>
      </c>
      <c r="O144" s="188">
        <f>Személyzet!AE163</f>
        <v>0</v>
      </c>
      <c r="P144" s="188">
        <f>Személyzet!AF163</f>
        <v>0</v>
      </c>
      <c r="Q144" s="188">
        <f>Személyzet!AG163</f>
        <v>0</v>
      </c>
      <c r="R144" s="188">
        <f>Személyzet!AH163</f>
        <v>0</v>
      </c>
      <c r="S144" s="188">
        <f>Személyzet!AI163</f>
        <v>0</v>
      </c>
      <c r="T144" s="188">
        <f>Személyzet!AJ163</f>
        <v>0</v>
      </c>
      <c r="U144" s="188">
        <f>Személyzet!AK163</f>
        <v>0</v>
      </c>
      <c r="V144" s="188">
        <f>Személyzet!AL163</f>
        <v>0</v>
      </c>
    </row>
    <row r="145" spans="2:22" ht="25.5">
      <c r="B145" s="122" t="s">
        <v>234</v>
      </c>
      <c r="C145" s="122"/>
      <c r="D145" s="117">
        <v>17</v>
      </c>
      <c r="E145" s="118">
        <f t="shared" si="12"/>
        <v>0</v>
      </c>
      <c r="F145" s="118">
        <f t="shared" si="11"/>
        <v>0</v>
      </c>
      <c r="G145" s="188">
        <f>Személyzet!W164</f>
        <v>0</v>
      </c>
      <c r="H145" s="188">
        <f>Személyzet!X164</f>
        <v>0</v>
      </c>
      <c r="I145" s="188">
        <f>Személyzet!Y164</f>
        <v>0</v>
      </c>
      <c r="J145" s="188">
        <f>Személyzet!Z164</f>
        <v>0</v>
      </c>
      <c r="K145" s="188">
        <f>Személyzet!AA164</f>
        <v>0</v>
      </c>
      <c r="L145" s="188">
        <f>Személyzet!AB164</f>
        <v>0</v>
      </c>
      <c r="M145" s="188">
        <f>Személyzet!AC164</f>
        <v>0</v>
      </c>
      <c r="N145" s="188">
        <f>Személyzet!AD164</f>
        <v>0</v>
      </c>
      <c r="O145" s="188">
        <f>Személyzet!AE164</f>
        <v>0</v>
      </c>
      <c r="P145" s="188">
        <f>Személyzet!AF164</f>
        <v>0</v>
      </c>
      <c r="Q145" s="188">
        <f>Személyzet!AG164</f>
        <v>0</v>
      </c>
      <c r="R145" s="188">
        <f>Személyzet!AH164</f>
        <v>0</v>
      </c>
      <c r="S145" s="188">
        <f>Személyzet!AI164</f>
        <v>0</v>
      </c>
      <c r="T145" s="188">
        <f>Személyzet!AJ164</f>
        <v>0</v>
      </c>
      <c r="U145" s="188">
        <f>Személyzet!AK164</f>
        <v>0</v>
      </c>
      <c r="V145" s="188">
        <f>Személyzet!AL164</f>
        <v>0</v>
      </c>
    </row>
    <row r="146" spans="2:22" ht="25.5">
      <c r="B146" s="122" t="s">
        <v>235</v>
      </c>
      <c r="C146" s="122"/>
      <c r="D146" s="117">
        <v>18</v>
      </c>
      <c r="E146" s="118">
        <f t="shared" si="12"/>
        <v>0</v>
      </c>
      <c r="F146" s="118">
        <f t="shared" si="11"/>
        <v>0</v>
      </c>
      <c r="G146" s="188">
        <f>Személyzet!W165</f>
        <v>0</v>
      </c>
      <c r="H146" s="188">
        <f>Személyzet!X165</f>
        <v>0</v>
      </c>
      <c r="I146" s="188">
        <f>Személyzet!Y165</f>
        <v>0</v>
      </c>
      <c r="J146" s="188">
        <f>Személyzet!Z165</f>
        <v>0</v>
      </c>
      <c r="K146" s="188">
        <f>Személyzet!AA165</f>
        <v>0</v>
      </c>
      <c r="L146" s="188">
        <f>Személyzet!AB165</f>
        <v>0</v>
      </c>
      <c r="M146" s="188">
        <f>Személyzet!AC165</f>
        <v>0</v>
      </c>
      <c r="N146" s="188">
        <f>Személyzet!AD165</f>
        <v>0</v>
      </c>
      <c r="O146" s="188">
        <f>Személyzet!AE165</f>
        <v>0</v>
      </c>
      <c r="P146" s="188">
        <f>Személyzet!AF165</f>
        <v>0</v>
      </c>
      <c r="Q146" s="188">
        <f>Személyzet!AG165</f>
        <v>0</v>
      </c>
      <c r="R146" s="188">
        <f>Személyzet!AH165</f>
        <v>0</v>
      </c>
      <c r="S146" s="188">
        <f>Személyzet!AI165</f>
        <v>0</v>
      </c>
      <c r="T146" s="188">
        <f>Személyzet!AJ165</f>
        <v>0</v>
      </c>
      <c r="U146" s="188">
        <f>Személyzet!AK165</f>
        <v>0</v>
      </c>
      <c r="V146" s="188">
        <f>Személyzet!AL165</f>
        <v>0</v>
      </c>
    </row>
    <row r="147" spans="2:22" ht="12.75">
      <c r="B147" s="122" t="s">
        <v>236</v>
      </c>
      <c r="C147" s="122"/>
      <c r="D147" s="117">
        <v>19</v>
      </c>
      <c r="E147" s="118">
        <f t="shared" si="12"/>
        <v>0</v>
      </c>
      <c r="F147" s="118">
        <f t="shared" si="11"/>
        <v>0</v>
      </c>
      <c r="G147" s="188">
        <f>Személyzet!W166</f>
        <v>0</v>
      </c>
      <c r="H147" s="188">
        <f>Személyzet!X166</f>
        <v>0</v>
      </c>
      <c r="I147" s="188">
        <f>Személyzet!Y166</f>
        <v>0</v>
      </c>
      <c r="J147" s="188">
        <f>Személyzet!Z166</f>
        <v>0</v>
      </c>
      <c r="K147" s="188">
        <f>Személyzet!AA166</f>
        <v>0</v>
      </c>
      <c r="L147" s="188">
        <f>Személyzet!AB166</f>
        <v>0</v>
      </c>
      <c r="M147" s="188">
        <f>Személyzet!AC166</f>
        <v>0</v>
      </c>
      <c r="N147" s="188">
        <f>Személyzet!AD166</f>
        <v>0</v>
      </c>
      <c r="O147" s="188">
        <f>Személyzet!AE166</f>
        <v>0</v>
      </c>
      <c r="P147" s="188">
        <f>Személyzet!AF166</f>
        <v>0</v>
      </c>
      <c r="Q147" s="188">
        <f>Személyzet!AG166</f>
        <v>0</v>
      </c>
      <c r="R147" s="188">
        <f>Személyzet!AH166</f>
        <v>0</v>
      </c>
      <c r="S147" s="188">
        <f>Személyzet!AI166</f>
        <v>0</v>
      </c>
      <c r="T147" s="188">
        <f>Személyzet!AJ166</f>
        <v>0</v>
      </c>
      <c r="U147" s="188">
        <f>Személyzet!AK166</f>
        <v>0</v>
      </c>
      <c r="V147" s="188">
        <f>Személyzet!AL166</f>
        <v>0</v>
      </c>
    </row>
    <row r="148" spans="2:22" ht="12.75">
      <c r="B148" s="122" t="s">
        <v>237</v>
      </c>
      <c r="C148" s="122"/>
      <c r="D148" s="117">
        <v>20</v>
      </c>
      <c r="E148" s="118">
        <f t="shared" si="12"/>
        <v>0</v>
      </c>
      <c r="F148" s="118">
        <f t="shared" si="11"/>
        <v>0</v>
      </c>
      <c r="G148" s="188">
        <f>Személyzet!W167</f>
        <v>0</v>
      </c>
      <c r="H148" s="188">
        <f>Személyzet!X167</f>
        <v>0</v>
      </c>
      <c r="I148" s="188">
        <f>Személyzet!Y167</f>
        <v>0</v>
      </c>
      <c r="J148" s="188">
        <f>Személyzet!Z167</f>
        <v>0</v>
      </c>
      <c r="K148" s="188">
        <f>Személyzet!AA167</f>
        <v>0</v>
      </c>
      <c r="L148" s="188">
        <f>Személyzet!AB167</f>
        <v>0</v>
      </c>
      <c r="M148" s="188">
        <f>Személyzet!AC167</f>
        <v>0</v>
      </c>
      <c r="N148" s="188">
        <f>Személyzet!AD167</f>
        <v>0</v>
      </c>
      <c r="O148" s="188">
        <f>Személyzet!AE167</f>
        <v>0</v>
      </c>
      <c r="P148" s="188">
        <f>Személyzet!AF167</f>
        <v>0</v>
      </c>
      <c r="Q148" s="188">
        <f>Személyzet!AG167</f>
        <v>0</v>
      </c>
      <c r="R148" s="188">
        <f>Személyzet!AH167</f>
        <v>0</v>
      </c>
      <c r="S148" s="188">
        <f>Személyzet!AI167</f>
        <v>0</v>
      </c>
      <c r="T148" s="188">
        <f>Személyzet!AJ167</f>
        <v>0</v>
      </c>
      <c r="U148" s="188">
        <f>Személyzet!AK167</f>
        <v>0</v>
      </c>
      <c r="V148" s="188">
        <f>Személyzet!AL167</f>
        <v>0</v>
      </c>
    </row>
    <row r="149" spans="2:22" ht="12.75">
      <c r="B149" s="122" t="s">
        <v>179</v>
      </c>
      <c r="C149" s="122"/>
      <c r="D149" s="117">
        <v>21</v>
      </c>
      <c r="E149" s="118">
        <f t="shared" si="12"/>
        <v>0</v>
      </c>
      <c r="F149" s="118">
        <f t="shared" si="11"/>
        <v>0</v>
      </c>
      <c r="G149" s="188">
        <f>Személyzet!W168</f>
        <v>0</v>
      </c>
      <c r="H149" s="188">
        <f>Személyzet!X168</f>
        <v>0</v>
      </c>
      <c r="I149" s="188">
        <f>Személyzet!Y168</f>
        <v>0</v>
      </c>
      <c r="J149" s="188">
        <f>Személyzet!Z168</f>
        <v>0</v>
      </c>
      <c r="K149" s="188">
        <f>Személyzet!AA168</f>
        <v>0</v>
      </c>
      <c r="L149" s="188">
        <f>Személyzet!AB168</f>
        <v>0</v>
      </c>
      <c r="M149" s="188">
        <f>Személyzet!AC168</f>
        <v>0</v>
      </c>
      <c r="N149" s="188">
        <f>Személyzet!AD168</f>
        <v>0</v>
      </c>
      <c r="O149" s="188">
        <f>Személyzet!AE168</f>
        <v>0</v>
      </c>
      <c r="P149" s="188">
        <f>Személyzet!AF168</f>
        <v>0</v>
      </c>
      <c r="Q149" s="188">
        <f>Személyzet!AG168</f>
        <v>0</v>
      </c>
      <c r="R149" s="188">
        <f>Személyzet!AH168</f>
        <v>0</v>
      </c>
      <c r="S149" s="188">
        <f>Személyzet!AI168</f>
        <v>0</v>
      </c>
      <c r="T149" s="188">
        <f>Személyzet!AJ168</f>
        <v>0</v>
      </c>
      <c r="U149" s="188">
        <f>Személyzet!AK168</f>
        <v>0</v>
      </c>
      <c r="V149" s="188">
        <f>Személyzet!AL168</f>
        <v>0</v>
      </c>
    </row>
    <row r="150" spans="2:22" ht="12.75">
      <c r="B150" s="122" t="s">
        <v>180</v>
      </c>
      <c r="C150" s="122"/>
      <c r="D150" s="117">
        <v>22</v>
      </c>
      <c r="E150" s="118">
        <f t="shared" si="12"/>
        <v>0</v>
      </c>
      <c r="F150" s="118">
        <f t="shared" si="11"/>
        <v>0</v>
      </c>
      <c r="G150" s="188">
        <f>Személyzet!W169</f>
        <v>0</v>
      </c>
      <c r="H150" s="188">
        <f>Személyzet!X169</f>
        <v>0</v>
      </c>
      <c r="I150" s="188">
        <f>Személyzet!Y169</f>
        <v>0</v>
      </c>
      <c r="J150" s="188">
        <f>Személyzet!Z169</f>
        <v>0</v>
      </c>
      <c r="K150" s="188">
        <f>Személyzet!AA169</f>
        <v>0</v>
      </c>
      <c r="L150" s="188">
        <f>Személyzet!AB169</f>
        <v>0</v>
      </c>
      <c r="M150" s="188">
        <f>Személyzet!AC169</f>
        <v>0</v>
      </c>
      <c r="N150" s="188">
        <f>Személyzet!AD169</f>
        <v>0</v>
      </c>
      <c r="O150" s="188">
        <f>Személyzet!AE169</f>
        <v>0</v>
      </c>
      <c r="P150" s="188">
        <f>Személyzet!AF169</f>
        <v>0</v>
      </c>
      <c r="Q150" s="188">
        <f>Személyzet!AG169</f>
        <v>0</v>
      </c>
      <c r="R150" s="188">
        <f>Személyzet!AH169</f>
        <v>0</v>
      </c>
      <c r="S150" s="188">
        <f>Személyzet!AI169</f>
        <v>0</v>
      </c>
      <c r="T150" s="188">
        <f>Személyzet!AJ169</f>
        <v>0</v>
      </c>
      <c r="U150" s="188">
        <f>Személyzet!AK169</f>
        <v>0</v>
      </c>
      <c r="V150" s="188">
        <f>Személyzet!AL169</f>
        <v>0</v>
      </c>
    </row>
    <row r="151" spans="2:22" ht="12.75">
      <c r="B151" s="122" t="s">
        <v>134</v>
      </c>
      <c r="C151" s="122"/>
      <c r="D151" s="117">
        <v>23</v>
      </c>
      <c r="E151" s="118">
        <f t="shared" si="12"/>
        <v>0</v>
      </c>
      <c r="F151" s="118">
        <f t="shared" si="11"/>
        <v>0</v>
      </c>
      <c r="G151" s="188">
        <f>Személyzet!W170</f>
        <v>0</v>
      </c>
      <c r="H151" s="188">
        <f>Személyzet!X170</f>
        <v>0</v>
      </c>
      <c r="I151" s="188">
        <f>Személyzet!Y170</f>
        <v>0</v>
      </c>
      <c r="J151" s="188">
        <f>Személyzet!Z170</f>
        <v>0</v>
      </c>
      <c r="K151" s="188">
        <f>Személyzet!AA170</f>
        <v>0</v>
      </c>
      <c r="L151" s="188">
        <f>Személyzet!AB170</f>
        <v>0</v>
      </c>
      <c r="M151" s="188">
        <f>Személyzet!AC170</f>
        <v>0</v>
      </c>
      <c r="N151" s="188">
        <f>Személyzet!AD170</f>
        <v>0</v>
      </c>
      <c r="O151" s="188">
        <f>Személyzet!AE170</f>
        <v>0</v>
      </c>
      <c r="P151" s="188">
        <f>Személyzet!AF170</f>
        <v>0</v>
      </c>
      <c r="Q151" s="188">
        <f>Személyzet!AG170</f>
        <v>0</v>
      </c>
      <c r="R151" s="188">
        <f>Személyzet!AH170</f>
        <v>0</v>
      </c>
      <c r="S151" s="188">
        <f>Személyzet!AI170</f>
        <v>0</v>
      </c>
      <c r="T151" s="188">
        <f>Személyzet!AJ170</f>
        <v>0</v>
      </c>
      <c r="U151" s="188">
        <f>Személyzet!AK170</f>
        <v>0</v>
      </c>
      <c r="V151" s="188">
        <f>Személyzet!AL170</f>
        <v>0</v>
      </c>
    </row>
    <row r="152" spans="2:22" ht="12.75">
      <c r="B152" s="122" t="s">
        <v>135</v>
      </c>
      <c r="C152" s="122"/>
      <c r="D152" s="117">
        <v>24</v>
      </c>
      <c r="E152" s="118">
        <f t="shared" si="12"/>
        <v>0</v>
      </c>
      <c r="F152" s="118">
        <f t="shared" si="11"/>
        <v>0</v>
      </c>
      <c r="G152" s="188">
        <f>Személyzet!W171</f>
        <v>0</v>
      </c>
      <c r="H152" s="188">
        <f>Személyzet!X171</f>
        <v>0</v>
      </c>
      <c r="I152" s="188">
        <f>Személyzet!Y171</f>
        <v>0</v>
      </c>
      <c r="J152" s="188">
        <f>Személyzet!Z171</f>
        <v>0</v>
      </c>
      <c r="K152" s="188">
        <f>Személyzet!AA171</f>
        <v>0</v>
      </c>
      <c r="L152" s="188">
        <f>Személyzet!AB171</f>
        <v>0</v>
      </c>
      <c r="M152" s="188">
        <f>Személyzet!AC171</f>
        <v>0</v>
      </c>
      <c r="N152" s="188">
        <f>Személyzet!AD171</f>
        <v>0</v>
      </c>
      <c r="O152" s="188">
        <f>Személyzet!AE171</f>
        <v>0</v>
      </c>
      <c r="P152" s="188">
        <f>Személyzet!AF171</f>
        <v>0</v>
      </c>
      <c r="Q152" s="188">
        <f>Személyzet!AG171</f>
        <v>0</v>
      </c>
      <c r="R152" s="188">
        <f>Személyzet!AH171</f>
        <v>0</v>
      </c>
      <c r="S152" s="188">
        <f>Személyzet!AI171</f>
        <v>0</v>
      </c>
      <c r="T152" s="188">
        <f>Személyzet!AJ171</f>
        <v>0</v>
      </c>
      <c r="U152" s="188">
        <f>Személyzet!AK171</f>
        <v>0</v>
      </c>
      <c r="V152" s="188">
        <f>Személyzet!AL171</f>
        <v>0</v>
      </c>
    </row>
    <row r="153" spans="2:22" ht="12.75">
      <c r="B153" s="122" t="s">
        <v>136</v>
      </c>
      <c r="C153" s="122"/>
      <c r="D153" s="117">
        <v>25</v>
      </c>
      <c r="E153" s="118">
        <f t="shared" si="12"/>
        <v>0</v>
      </c>
      <c r="F153" s="118">
        <f t="shared" si="11"/>
        <v>0</v>
      </c>
      <c r="G153" s="188">
        <f>Személyzet!W172</f>
        <v>0</v>
      </c>
      <c r="H153" s="188">
        <f>Személyzet!X172</f>
        <v>0</v>
      </c>
      <c r="I153" s="188">
        <f>Személyzet!Y172</f>
        <v>0</v>
      </c>
      <c r="J153" s="188">
        <f>Személyzet!Z172</f>
        <v>0</v>
      </c>
      <c r="K153" s="188">
        <f>Személyzet!AA172</f>
        <v>0</v>
      </c>
      <c r="L153" s="188">
        <f>Személyzet!AB172</f>
        <v>0</v>
      </c>
      <c r="M153" s="188">
        <f>Személyzet!AC172</f>
        <v>0</v>
      </c>
      <c r="N153" s="188">
        <f>Személyzet!AD172</f>
        <v>0</v>
      </c>
      <c r="O153" s="188">
        <f>Személyzet!AE172</f>
        <v>0</v>
      </c>
      <c r="P153" s="188">
        <f>Személyzet!AF172</f>
        <v>0</v>
      </c>
      <c r="Q153" s="188">
        <f>Személyzet!AG172</f>
        <v>0</v>
      </c>
      <c r="R153" s="188">
        <f>Személyzet!AH172</f>
        <v>0</v>
      </c>
      <c r="S153" s="188">
        <f>Személyzet!AI172</f>
        <v>0</v>
      </c>
      <c r="T153" s="188">
        <f>Személyzet!AJ172</f>
        <v>0</v>
      </c>
      <c r="U153" s="188">
        <f>Személyzet!AK172</f>
        <v>0</v>
      </c>
      <c r="V153" s="188">
        <f>Személyzet!AL172</f>
        <v>0</v>
      </c>
    </row>
    <row r="154" spans="2:22" ht="12.75">
      <c r="B154" s="122" t="s">
        <v>137</v>
      </c>
      <c r="C154" s="122"/>
      <c r="D154" s="117">
        <v>26</v>
      </c>
      <c r="E154" s="118">
        <f t="shared" si="12"/>
        <v>0</v>
      </c>
      <c r="F154" s="118">
        <f t="shared" si="11"/>
        <v>0</v>
      </c>
      <c r="G154" s="188">
        <f>Személyzet!W173</f>
        <v>0</v>
      </c>
      <c r="H154" s="188">
        <f>Személyzet!X173</f>
        <v>0</v>
      </c>
      <c r="I154" s="188">
        <f>Személyzet!Y173</f>
        <v>0</v>
      </c>
      <c r="J154" s="188">
        <f>Személyzet!Z173</f>
        <v>0</v>
      </c>
      <c r="K154" s="188">
        <f>Személyzet!AA173</f>
        <v>0</v>
      </c>
      <c r="L154" s="188">
        <f>Személyzet!AB173</f>
        <v>0</v>
      </c>
      <c r="M154" s="188">
        <f>Személyzet!AC173</f>
        <v>0</v>
      </c>
      <c r="N154" s="188">
        <f>Személyzet!AD173</f>
        <v>0</v>
      </c>
      <c r="O154" s="188">
        <f>Személyzet!AE173</f>
        <v>0</v>
      </c>
      <c r="P154" s="188">
        <f>Személyzet!AF173</f>
        <v>0</v>
      </c>
      <c r="Q154" s="188">
        <f>Személyzet!AG173</f>
        <v>0</v>
      </c>
      <c r="R154" s="188">
        <f>Személyzet!AH173</f>
        <v>0</v>
      </c>
      <c r="S154" s="188">
        <f>Személyzet!AI173</f>
        <v>0</v>
      </c>
      <c r="T154" s="188">
        <f>Személyzet!AJ173</f>
        <v>0</v>
      </c>
      <c r="U154" s="188">
        <f>Személyzet!AK173</f>
        <v>0</v>
      </c>
      <c r="V154" s="188">
        <f>Személyzet!AL173</f>
        <v>0</v>
      </c>
    </row>
    <row r="155" spans="2:22" ht="12.75">
      <c r="B155" s="122" t="s">
        <v>291</v>
      </c>
      <c r="C155" s="122"/>
      <c r="D155" s="117">
        <v>27</v>
      </c>
      <c r="E155" s="118">
        <f t="shared" si="12"/>
        <v>0</v>
      </c>
      <c r="F155" s="118">
        <f t="shared" si="11"/>
        <v>0</v>
      </c>
      <c r="G155" s="188">
        <f>Személyzet!W174</f>
        <v>0</v>
      </c>
      <c r="H155" s="188">
        <f>Személyzet!X174</f>
        <v>0</v>
      </c>
      <c r="I155" s="188">
        <f>Személyzet!Y174</f>
        <v>0</v>
      </c>
      <c r="J155" s="188">
        <f>Személyzet!Z174</f>
        <v>0</v>
      </c>
      <c r="K155" s="188">
        <f>Személyzet!AA174</f>
        <v>0</v>
      </c>
      <c r="L155" s="188">
        <f>Személyzet!AB174</f>
        <v>0</v>
      </c>
      <c r="M155" s="188">
        <f>Személyzet!AC174</f>
        <v>0</v>
      </c>
      <c r="N155" s="188">
        <f>Személyzet!AD174</f>
        <v>0</v>
      </c>
      <c r="O155" s="188">
        <f>Személyzet!AE174</f>
        <v>0</v>
      </c>
      <c r="P155" s="188">
        <f>Személyzet!AF174</f>
        <v>0</v>
      </c>
      <c r="Q155" s="188">
        <f>Személyzet!AG174</f>
        <v>0</v>
      </c>
      <c r="R155" s="188">
        <f>Személyzet!AH174</f>
        <v>0</v>
      </c>
      <c r="S155" s="188">
        <f>Személyzet!AI174</f>
        <v>0</v>
      </c>
      <c r="T155" s="188">
        <f>Személyzet!AJ174</f>
        <v>0</v>
      </c>
      <c r="U155" s="188">
        <f>Személyzet!AK174</f>
        <v>0</v>
      </c>
      <c r="V155" s="188">
        <f>Személyzet!AL174</f>
        <v>0</v>
      </c>
    </row>
    <row r="156" spans="2:22" ht="12.75">
      <c r="B156" s="122" t="s">
        <v>292</v>
      </c>
      <c r="C156" s="122"/>
      <c r="D156" s="117">
        <v>28</v>
      </c>
      <c r="E156" s="118">
        <f t="shared" si="12"/>
        <v>0</v>
      </c>
      <c r="F156" s="118">
        <f t="shared" si="11"/>
        <v>0</v>
      </c>
      <c r="G156" s="188">
        <f>Személyzet!W175</f>
        <v>0</v>
      </c>
      <c r="H156" s="188">
        <f>Személyzet!X175</f>
        <v>0</v>
      </c>
      <c r="I156" s="188">
        <f>Személyzet!Y175</f>
        <v>0</v>
      </c>
      <c r="J156" s="188">
        <f>Személyzet!Z175</f>
        <v>0</v>
      </c>
      <c r="K156" s="188">
        <f>Személyzet!AA175</f>
        <v>0</v>
      </c>
      <c r="L156" s="188">
        <f>Személyzet!AB175</f>
        <v>0</v>
      </c>
      <c r="M156" s="188">
        <f>Személyzet!AC175</f>
        <v>0</v>
      </c>
      <c r="N156" s="188">
        <f>Személyzet!AD175</f>
        <v>0</v>
      </c>
      <c r="O156" s="188">
        <f>Személyzet!AE175</f>
        <v>0</v>
      </c>
      <c r="P156" s="188">
        <f>Személyzet!AF175</f>
        <v>0</v>
      </c>
      <c r="Q156" s="188">
        <f>Személyzet!AG175</f>
        <v>0</v>
      </c>
      <c r="R156" s="188">
        <f>Személyzet!AH175</f>
        <v>0</v>
      </c>
      <c r="S156" s="188">
        <f>Személyzet!AI175</f>
        <v>0</v>
      </c>
      <c r="T156" s="188">
        <f>Személyzet!AJ175</f>
        <v>0</v>
      </c>
      <c r="U156" s="188">
        <f>Személyzet!AK175</f>
        <v>0</v>
      </c>
      <c r="V156" s="188">
        <f>Személyzet!AL175</f>
        <v>0</v>
      </c>
    </row>
    <row r="157" spans="2:22" ht="12.75">
      <c r="B157" s="122" t="s">
        <v>293</v>
      </c>
      <c r="C157" s="122"/>
      <c r="D157" s="117">
        <v>29</v>
      </c>
      <c r="E157" s="118">
        <f t="shared" si="12"/>
        <v>0</v>
      </c>
      <c r="F157" s="118">
        <f t="shared" si="11"/>
        <v>0</v>
      </c>
      <c r="G157" s="188">
        <f>Személyzet!W176</f>
        <v>0</v>
      </c>
      <c r="H157" s="188">
        <f>Személyzet!X176</f>
        <v>0</v>
      </c>
      <c r="I157" s="188">
        <f>Személyzet!Y176</f>
        <v>0</v>
      </c>
      <c r="J157" s="188">
        <f>Személyzet!Z176</f>
        <v>0</v>
      </c>
      <c r="K157" s="188">
        <f>Személyzet!AA176</f>
        <v>0</v>
      </c>
      <c r="L157" s="188">
        <f>Személyzet!AB176</f>
        <v>0</v>
      </c>
      <c r="M157" s="188">
        <f>Személyzet!AC176</f>
        <v>0</v>
      </c>
      <c r="N157" s="188">
        <f>Személyzet!AD176</f>
        <v>0</v>
      </c>
      <c r="O157" s="188">
        <f>Személyzet!AE176</f>
        <v>0</v>
      </c>
      <c r="P157" s="188">
        <f>Személyzet!AF176</f>
        <v>0</v>
      </c>
      <c r="Q157" s="188">
        <f>Személyzet!AG176</f>
        <v>0</v>
      </c>
      <c r="R157" s="188">
        <f>Személyzet!AH176</f>
        <v>0</v>
      </c>
      <c r="S157" s="188">
        <f>Személyzet!AI176</f>
        <v>0</v>
      </c>
      <c r="T157" s="188">
        <f>Személyzet!AJ176</f>
        <v>0</v>
      </c>
      <c r="U157" s="188">
        <f>Személyzet!AK176</f>
        <v>0</v>
      </c>
      <c r="V157" s="188">
        <f>Személyzet!AL176</f>
        <v>0</v>
      </c>
    </row>
    <row r="158" spans="2:22" ht="12.75">
      <c r="B158" s="122" t="s">
        <v>294</v>
      </c>
      <c r="C158" s="122"/>
      <c r="D158" s="117">
        <v>30</v>
      </c>
      <c r="E158" s="118">
        <f t="shared" si="12"/>
        <v>0</v>
      </c>
      <c r="F158" s="118">
        <f t="shared" si="11"/>
        <v>0</v>
      </c>
      <c r="G158" s="188">
        <f>Személyzet!W177</f>
        <v>0</v>
      </c>
      <c r="H158" s="188">
        <f>Személyzet!X177</f>
        <v>0</v>
      </c>
      <c r="I158" s="188">
        <f>Személyzet!Y177</f>
        <v>0</v>
      </c>
      <c r="J158" s="188">
        <f>Személyzet!Z177</f>
        <v>0</v>
      </c>
      <c r="K158" s="188">
        <f>Személyzet!AA177</f>
        <v>0</v>
      </c>
      <c r="L158" s="188">
        <f>Személyzet!AB177</f>
        <v>0</v>
      </c>
      <c r="M158" s="188">
        <f>Személyzet!AC177</f>
        <v>0</v>
      </c>
      <c r="N158" s="188">
        <f>Személyzet!AD177</f>
        <v>0</v>
      </c>
      <c r="O158" s="188">
        <f>Személyzet!AE177</f>
        <v>0</v>
      </c>
      <c r="P158" s="188">
        <f>Személyzet!AF177</f>
        <v>0</v>
      </c>
      <c r="Q158" s="188">
        <f>Személyzet!AG177</f>
        <v>0</v>
      </c>
      <c r="R158" s="188">
        <f>Személyzet!AH177</f>
        <v>0</v>
      </c>
      <c r="S158" s="188">
        <f>Személyzet!AI177</f>
        <v>0</v>
      </c>
      <c r="T158" s="188">
        <f>Személyzet!AJ177</f>
        <v>0</v>
      </c>
      <c r="U158" s="188">
        <f>Személyzet!AK177</f>
        <v>0</v>
      </c>
      <c r="V158" s="188">
        <f>Személyzet!AL177</f>
        <v>0</v>
      </c>
    </row>
    <row r="159" spans="2:22" ht="12.75">
      <c r="B159" s="122" t="s">
        <v>295</v>
      </c>
      <c r="C159" s="122"/>
      <c r="D159" s="117">
        <v>31</v>
      </c>
      <c r="E159" s="118">
        <f t="shared" si="12"/>
        <v>0</v>
      </c>
      <c r="F159" s="118">
        <f t="shared" si="11"/>
        <v>0</v>
      </c>
      <c r="G159" s="188">
        <f>Személyzet!W178</f>
        <v>0</v>
      </c>
      <c r="H159" s="188">
        <f>Személyzet!X178</f>
        <v>0</v>
      </c>
      <c r="I159" s="188">
        <f>Személyzet!Y178</f>
        <v>0</v>
      </c>
      <c r="J159" s="188">
        <f>Személyzet!Z178</f>
        <v>0</v>
      </c>
      <c r="K159" s="188">
        <f>Személyzet!AA178</f>
        <v>0</v>
      </c>
      <c r="L159" s="188">
        <f>Személyzet!AB178</f>
        <v>0</v>
      </c>
      <c r="M159" s="188">
        <f>Személyzet!AC178</f>
        <v>0</v>
      </c>
      <c r="N159" s="188">
        <f>Személyzet!AD178</f>
        <v>0</v>
      </c>
      <c r="O159" s="188">
        <f>Személyzet!AE178</f>
        <v>0</v>
      </c>
      <c r="P159" s="188">
        <f>Személyzet!AF178</f>
        <v>0</v>
      </c>
      <c r="Q159" s="188">
        <f>Személyzet!AG178</f>
        <v>0</v>
      </c>
      <c r="R159" s="188">
        <f>Személyzet!AH178</f>
        <v>0</v>
      </c>
      <c r="S159" s="188">
        <f>Személyzet!AI178</f>
        <v>0</v>
      </c>
      <c r="T159" s="188">
        <f>Személyzet!AJ178</f>
        <v>0</v>
      </c>
      <c r="U159" s="188">
        <f>Személyzet!AK178</f>
        <v>0</v>
      </c>
      <c r="V159" s="188">
        <f>Személyzet!AL178</f>
        <v>0</v>
      </c>
    </row>
    <row r="160" spans="2:22" ht="12.75">
      <c r="B160" s="122" t="s">
        <v>296</v>
      </c>
      <c r="C160" s="122"/>
      <c r="D160" s="117">
        <v>32</v>
      </c>
      <c r="E160" s="118">
        <f t="shared" si="12"/>
        <v>0</v>
      </c>
      <c r="F160" s="118">
        <f t="shared" si="11"/>
        <v>0</v>
      </c>
      <c r="G160" s="188">
        <f>Személyzet!W179</f>
        <v>0</v>
      </c>
      <c r="H160" s="188">
        <f>Személyzet!X179</f>
        <v>0</v>
      </c>
      <c r="I160" s="188">
        <f>Személyzet!Y179</f>
        <v>0</v>
      </c>
      <c r="J160" s="188">
        <f>Személyzet!Z179</f>
        <v>0</v>
      </c>
      <c r="K160" s="188">
        <f>Személyzet!AA179</f>
        <v>0</v>
      </c>
      <c r="L160" s="188">
        <f>Személyzet!AB179</f>
        <v>0</v>
      </c>
      <c r="M160" s="188">
        <f>Személyzet!AC179</f>
        <v>0</v>
      </c>
      <c r="N160" s="188">
        <f>Személyzet!AD179</f>
        <v>0</v>
      </c>
      <c r="O160" s="188">
        <f>Személyzet!AE179</f>
        <v>0</v>
      </c>
      <c r="P160" s="188">
        <f>Személyzet!AF179</f>
        <v>0</v>
      </c>
      <c r="Q160" s="188">
        <f>Személyzet!AG179</f>
        <v>0</v>
      </c>
      <c r="R160" s="188">
        <f>Személyzet!AH179</f>
        <v>0</v>
      </c>
      <c r="S160" s="188">
        <f>Személyzet!AI179</f>
        <v>0</v>
      </c>
      <c r="T160" s="188">
        <f>Személyzet!AJ179</f>
        <v>0</v>
      </c>
      <c r="U160" s="188">
        <f>Személyzet!AK179</f>
        <v>0</v>
      </c>
      <c r="V160" s="188">
        <f>Személyzet!AL179</f>
        <v>0</v>
      </c>
    </row>
    <row r="161" spans="2:22" ht="12.75">
      <c r="B161" s="122" t="s">
        <v>297</v>
      </c>
      <c r="C161" s="122"/>
      <c r="D161" s="117">
        <v>33</v>
      </c>
      <c r="E161" s="118">
        <f t="shared" si="12"/>
        <v>0</v>
      </c>
      <c r="F161" s="118">
        <f t="shared" si="11"/>
        <v>0</v>
      </c>
      <c r="G161" s="188">
        <f>Személyzet!W180</f>
        <v>0</v>
      </c>
      <c r="H161" s="188">
        <f>Személyzet!X180</f>
        <v>0</v>
      </c>
      <c r="I161" s="188">
        <f>Személyzet!Y180</f>
        <v>0</v>
      </c>
      <c r="J161" s="188">
        <f>Személyzet!Z180</f>
        <v>0</v>
      </c>
      <c r="K161" s="188">
        <f>Személyzet!AA180</f>
        <v>0</v>
      </c>
      <c r="L161" s="188">
        <f>Személyzet!AB180</f>
        <v>0</v>
      </c>
      <c r="M161" s="188">
        <f>Személyzet!AC180</f>
        <v>0</v>
      </c>
      <c r="N161" s="188">
        <f>Személyzet!AD180</f>
        <v>0</v>
      </c>
      <c r="O161" s="188">
        <f>Személyzet!AE180</f>
        <v>0</v>
      </c>
      <c r="P161" s="188">
        <f>Személyzet!AF180</f>
        <v>0</v>
      </c>
      <c r="Q161" s="188">
        <f>Személyzet!AG180</f>
        <v>0</v>
      </c>
      <c r="R161" s="188">
        <f>Személyzet!AH180</f>
        <v>0</v>
      </c>
      <c r="S161" s="188">
        <f>Személyzet!AI180</f>
        <v>0</v>
      </c>
      <c r="T161" s="188">
        <f>Személyzet!AJ180</f>
        <v>0</v>
      </c>
      <c r="U161" s="188">
        <f>Személyzet!AK180</f>
        <v>0</v>
      </c>
      <c r="V161" s="188">
        <f>Személyzet!AL180</f>
        <v>0</v>
      </c>
    </row>
    <row r="162" spans="2:22" ht="12.75">
      <c r="B162" s="122" t="s">
        <v>139</v>
      </c>
      <c r="C162" s="122"/>
      <c r="D162" s="117">
        <v>34</v>
      </c>
      <c r="E162" s="118">
        <f t="shared" si="12"/>
        <v>0</v>
      </c>
      <c r="F162" s="118">
        <f t="shared" si="11"/>
        <v>0</v>
      </c>
      <c r="G162" s="188">
        <f>Személyzet!W181</f>
        <v>0</v>
      </c>
      <c r="H162" s="188">
        <f>Személyzet!X181</f>
        <v>0</v>
      </c>
      <c r="I162" s="188">
        <f>Személyzet!Y181</f>
        <v>0</v>
      </c>
      <c r="J162" s="188">
        <f>Személyzet!Z181</f>
        <v>0</v>
      </c>
      <c r="K162" s="188">
        <f>Személyzet!AA181</f>
        <v>0</v>
      </c>
      <c r="L162" s="188">
        <f>Személyzet!AB181</f>
        <v>0</v>
      </c>
      <c r="M162" s="188">
        <f>Személyzet!AC181</f>
        <v>0</v>
      </c>
      <c r="N162" s="188">
        <f>Személyzet!AD181</f>
        <v>0</v>
      </c>
      <c r="O162" s="188">
        <f>Személyzet!AE181</f>
        <v>0</v>
      </c>
      <c r="P162" s="188">
        <f>Személyzet!AF181</f>
        <v>0</v>
      </c>
      <c r="Q162" s="188">
        <f>Személyzet!AG181</f>
        <v>0</v>
      </c>
      <c r="R162" s="188">
        <f>Személyzet!AH181</f>
        <v>0</v>
      </c>
      <c r="S162" s="188">
        <f>Személyzet!AI181</f>
        <v>0</v>
      </c>
      <c r="T162" s="188">
        <f>Személyzet!AJ181</f>
        <v>0</v>
      </c>
      <c r="U162" s="188">
        <f>Személyzet!AK181</f>
        <v>0</v>
      </c>
      <c r="V162" s="188">
        <f>Személyzet!AL181</f>
        <v>0</v>
      </c>
    </row>
    <row r="163" spans="2:22" ht="12.75">
      <c r="B163" s="122" t="s">
        <v>140</v>
      </c>
      <c r="C163" s="122"/>
      <c r="D163" s="117">
        <v>35</v>
      </c>
      <c r="E163" s="118">
        <f t="shared" si="12"/>
        <v>0</v>
      </c>
      <c r="F163" s="118">
        <f t="shared" si="11"/>
        <v>0</v>
      </c>
      <c r="G163" s="188">
        <f>Személyzet!W182</f>
        <v>0</v>
      </c>
      <c r="H163" s="188">
        <f>Személyzet!X182</f>
        <v>0</v>
      </c>
      <c r="I163" s="188">
        <f>Személyzet!Y182</f>
        <v>0</v>
      </c>
      <c r="J163" s="188">
        <f>Személyzet!Z182</f>
        <v>0</v>
      </c>
      <c r="K163" s="188">
        <f>Személyzet!AA182</f>
        <v>0</v>
      </c>
      <c r="L163" s="188">
        <f>Személyzet!AB182</f>
        <v>0</v>
      </c>
      <c r="M163" s="188">
        <f>Személyzet!AC182</f>
        <v>0</v>
      </c>
      <c r="N163" s="188">
        <f>Személyzet!AD182</f>
        <v>0</v>
      </c>
      <c r="O163" s="188">
        <f>Személyzet!AE182</f>
        <v>0</v>
      </c>
      <c r="P163" s="188">
        <f>Személyzet!AF182</f>
        <v>0</v>
      </c>
      <c r="Q163" s="188">
        <f>Személyzet!AG182</f>
        <v>0</v>
      </c>
      <c r="R163" s="188">
        <f>Személyzet!AH182</f>
        <v>0</v>
      </c>
      <c r="S163" s="188">
        <f>Személyzet!AI182</f>
        <v>0</v>
      </c>
      <c r="T163" s="188">
        <f>Személyzet!AJ182</f>
        <v>0</v>
      </c>
      <c r="U163" s="188">
        <f>Személyzet!AK182</f>
        <v>0</v>
      </c>
      <c r="V163" s="188">
        <f>Személyzet!AL182</f>
        <v>0</v>
      </c>
    </row>
    <row r="164" spans="2:22" ht="12.75">
      <c r="B164" s="122" t="s">
        <v>141</v>
      </c>
      <c r="C164" s="122"/>
      <c r="D164" s="117">
        <v>36</v>
      </c>
      <c r="E164" s="118">
        <f t="shared" si="12"/>
        <v>0</v>
      </c>
      <c r="F164" s="118">
        <f t="shared" si="11"/>
        <v>0</v>
      </c>
      <c r="G164" s="188">
        <f>Személyzet!W183</f>
        <v>0</v>
      </c>
      <c r="H164" s="188">
        <f>Személyzet!X183</f>
        <v>0</v>
      </c>
      <c r="I164" s="188">
        <f>Személyzet!Y183</f>
        <v>0</v>
      </c>
      <c r="J164" s="188">
        <f>Személyzet!Z183</f>
        <v>0</v>
      </c>
      <c r="K164" s="188">
        <f>Személyzet!AA183</f>
        <v>0</v>
      </c>
      <c r="L164" s="188">
        <f>Személyzet!AB183</f>
        <v>0</v>
      </c>
      <c r="M164" s="188">
        <f>Személyzet!AC183</f>
        <v>0</v>
      </c>
      <c r="N164" s="188">
        <f>Személyzet!AD183</f>
        <v>0</v>
      </c>
      <c r="O164" s="188">
        <f>Személyzet!AE183</f>
        <v>0</v>
      </c>
      <c r="P164" s="188">
        <f>Személyzet!AF183</f>
        <v>0</v>
      </c>
      <c r="Q164" s="188">
        <f>Személyzet!AG183</f>
        <v>0</v>
      </c>
      <c r="R164" s="188">
        <f>Személyzet!AH183</f>
        <v>0</v>
      </c>
      <c r="S164" s="188">
        <f>Személyzet!AI183</f>
        <v>0</v>
      </c>
      <c r="T164" s="188">
        <f>Személyzet!AJ183</f>
        <v>0</v>
      </c>
      <c r="U164" s="188">
        <f>Személyzet!AK183</f>
        <v>0</v>
      </c>
      <c r="V164" s="188">
        <f>Személyzet!AL183</f>
        <v>0</v>
      </c>
    </row>
    <row r="165" spans="2:22" ht="25.5">
      <c r="B165" s="122" t="s">
        <v>142</v>
      </c>
      <c r="C165" s="122"/>
      <c r="D165" s="117">
        <v>37</v>
      </c>
      <c r="E165" s="118">
        <f t="shared" si="12"/>
        <v>0</v>
      </c>
      <c r="F165" s="118">
        <f t="shared" si="11"/>
        <v>0</v>
      </c>
      <c r="G165" s="188">
        <f>Személyzet!W184</f>
        <v>0</v>
      </c>
      <c r="H165" s="188">
        <f>Személyzet!X184</f>
        <v>0</v>
      </c>
      <c r="I165" s="188">
        <f>Személyzet!Y184</f>
        <v>0</v>
      </c>
      <c r="J165" s="188">
        <f>Személyzet!Z184</f>
        <v>0</v>
      </c>
      <c r="K165" s="188">
        <f>Személyzet!AA184</f>
        <v>0</v>
      </c>
      <c r="L165" s="188">
        <f>Személyzet!AB184</f>
        <v>0</v>
      </c>
      <c r="M165" s="188">
        <f>Személyzet!AC184</f>
        <v>0</v>
      </c>
      <c r="N165" s="188">
        <f>Személyzet!AD184</f>
        <v>0</v>
      </c>
      <c r="O165" s="188">
        <f>Személyzet!AE184</f>
        <v>0</v>
      </c>
      <c r="P165" s="188">
        <f>Személyzet!AF184</f>
        <v>0</v>
      </c>
      <c r="Q165" s="188">
        <f>Személyzet!AG184</f>
        <v>0</v>
      </c>
      <c r="R165" s="188">
        <f>Személyzet!AH184</f>
        <v>0</v>
      </c>
      <c r="S165" s="188">
        <f>Személyzet!AI184</f>
        <v>0</v>
      </c>
      <c r="T165" s="188">
        <f>Személyzet!AJ184</f>
        <v>0</v>
      </c>
      <c r="U165" s="188">
        <f>Személyzet!AK184</f>
        <v>0</v>
      </c>
      <c r="V165" s="188">
        <f>Személyzet!AL184</f>
        <v>0</v>
      </c>
    </row>
    <row r="168" spans="2:10" ht="12.75">
      <c r="B168" s="14" t="s">
        <v>2807</v>
      </c>
      <c r="C168" s="16"/>
      <c r="D168" s="16"/>
      <c r="E168" s="16"/>
      <c r="F168" s="16"/>
      <c r="G168" s="123"/>
      <c r="H168" s="123"/>
      <c r="I168" s="9"/>
      <c r="J168" s="57" t="s">
        <v>96</v>
      </c>
    </row>
    <row r="169" spans="2:10" ht="15" customHeight="1">
      <c r="B169" s="14"/>
      <c r="C169" s="16"/>
      <c r="D169" s="16"/>
      <c r="E169" s="16"/>
      <c r="F169" s="16"/>
      <c r="G169" s="123"/>
      <c r="H169" s="123"/>
      <c r="I169" s="9"/>
      <c r="J169" s="57"/>
    </row>
    <row r="170" spans="2:10" ht="15" customHeight="1">
      <c r="B170" s="277" t="s">
        <v>83</v>
      </c>
      <c r="C170" s="277" t="s">
        <v>103</v>
      </c>
      <c r="D170" s="291" t="s">
        <v>85</v>
      </c>
      <c r="E170" s="291"/>
      <c r="F170" s="291"/>
      <c r="G170" s="291"/>
      <c r="H170" s="291" t="s">
        <v>86</v>
      </c>
      <c r="I170" s="291"/>
      <c r="J170" s="16"/>
    </row>
    <row r="171" spans="2:10" ht="12.75">
      <c r="B171" s="277"/>
      <c r="C171" s="277"/>
      <c r="D171" s="277" t="s">
        <v>87</v>
      </c>
      <c r="E171" s="291" t="s">
        <v>88</v>
      </c>
      <c r="F171" s="291"/>
      <c r="G171" s="291"/>
      <c r="H171" s="277" t="s">
        <v>104</v>
      </c>
      <c r="I171" s="277" t="s">
        <v>105</v>
      </c>
      <c r="J171" s="16"/>
    </row>
    <row r="172" spans="2:10" ht="12.75">
      <c r="B172" s="277"/>
      <c r="C172" s="277"/>
      <c r="D172" s="277"/>
      <c r="E172" s="292" t="s">
        <v>10</v>
      </c>
      <c r="F172" s="292" t="s">
        <v>90</v>
      </c>
      <c r="G172" s="292"/>
      <c r="H172" s="277"/>
      <c r="I172" s="277"/>
      <c r="J172" s="16"/>
    </row>
    <row r="173" spans="2:10" ht="38.25">
      <c r="B173" s="277"/>
      <c r="C173" s="277"/>
      <c r="D173" s="277"/>
      <c r="E173" s="292"/>
      <c r="F173" s="90" t="s">
        <v>89</v>
      </c>
      <c r="G173" s="92" t="s">
        <v>91</v>
      </c>
      <c r="H173" s="277"/>
      <c r="I173" s="277"/>
      <c r="J173" s="16"/>
    </row>
    <row r="174" spans="2:10" ht="12.75">
      <c r="B174" s="91" t="s">
        <v>98</v>
      </c>
      <c r="C174" s="91" t="s">
        <v>99</v>
      </c>
      <c r="D174" s="91">
        <v>3</v>
      </c>
      <c r="E174" s="91">
        <v>4</v>
      </c>
      <c r="F174" s="91">
        <v>5</v>
      </c>
      <c r="G174" s="91">
        <v>6</v>
      </c>
      <c r="H174" s="91">
        <v>7</v>
      </c>
      <c r="I174" s="91">
        <v>8</v>
      </c>
      <c r="J174" s="16"/>
    </row>
    <row r="175" spans="1:10" ht="12.75">
      <c r="A175" s="83">
        <f>$C$5</f>
      </c>
      <c r="B175" s="169">
        <f>C175+H175</f>
        <v>0</v>
      </c>
      <c r="C175" s="169">
        <f>D175+E175</f>
        <v>0</v>
      </c>
      <c r="D175" s="189">
        <f>Költségvetés!C19</f>
        <v>0</v>
      </c>
      <c r="E175" s="189">
        <f>Költségvetés!D19</f>
        <v>0</v>
      </c>
      <c r="F175" s="189">
        <f>Költségvetés!E19</f>
        <v>0</v>
      </c>
      <c r="G175" s="189">
        <f>Költségvetés!F19</f>
        <v>0</v>
      </c>
      <c r="H175" s="189">
        <f>Költségvetés!G19</f>
        <v>0</v>
      </c>
      <c r="I175" s="189">
        <f>Költségvetés!H19</f>
        <v>0</v>
      </c>
      <c r="J175" s="16"/>
    </row>
    <row r="176" spans="2:10" ht="12.75">
      <c r="B176" s="16"/>
      <c r="C176" s="16"/>
      <c r="D176" s="16"/>
      <c r="E176" s="16"/>
      <c r="F176" s="16"/>
      <c r="G176" s="124"/>
      <c r="H176" s="124"/>
      <c r="I176" s="16"/>
      <c r="J176" s="16"/>
    </row>
    <row r="177" spans="2:10" ht="12.75">
      <c r="B177" s="16"/>
      <c r="C177" s="16"/>
      <c r="D177" s="16"/>
      <c r="E177" s="16"/>
      <c r="F177" s="16"/>
      <c r="G177" s="124"/>
      <c r="H177" s="124"/>
      <c r="I177" s="16"/>
      <c r="J177" s="16"/>
    </row>
    <row r="178" spans="2:10" ht="15" customHeight="1">
      <c r="B178" s="14" t="s">
        <v>2808</v>
      </c>
      <c r="C178" s="16"/>
      <c r="D178" s="16"/>
      <c r="E178" s="16"/>
      <c r="F178" s="16"/>
      <c r="G178" s="124"/>
      <c r="H178" s="16"/>
      <c r="I178" s="58" t="s">
        <v>96</v>
      </c>
      <c r="J178" s="16"/>
    </row>
    <row r="179" spans="2:10" ht="15" customHeight="1">
      <c r="B179" s="14"/>
      <c r="C179" s="16"/>
      <c r="D179" s="16"/>
      <c r="E179" s="16"/>
      <c r="F179" s="16"/>
      <c r="G179" s="124"/>
      <c r="H179" s="16"/>
      <c r="I179" s="58"/>
      <c r="J179" s="16"/>
    </row>
    <row r="180" spans="2:10" ht="12.75">
      <c r="B180" s="292" t="s">
        <v>84</v>
      </c>
      <c r="C180" s="277" t="s">
        <v>92</v>
      </c>
      <c r="D180" s="277" t="s">
        <v>93</v>
      </c>
      <c r="E180" s="277" t="s">
        <v>94</v>
      </c>
      <c r="F180" s="277" t="s">
        <v>100</v>
      </c>
      <c r="G180" s="292" t="s">
        <v>102</v>
      </c>
      <c r="H180" s="292"/>
      <c r="I180" s="25"/>
      <c r="J180" s="25"/>
    </row>
    <row r="181" spans="2:10" ht="12.75">
      <c r="B181" s="292"/>
      <c r="C181" s="277"/>
      <c r="D181" s="277"/>
      <c r="E181" s="277"/>
      <c r="F181" s="277"/>
      <c r="G181" s="277" t="s">
        <v>95</v>
      </c>
      <c r="H181" s="277" t="s">
        <v>101</v>
      </c>
      <c r="I181" s="270"/>
      <c r="J181" s="270"/>
    </row>
    <row r="182" spans="2:10" ht="12.75">
      <c r="B182" s="292"/>
      <c r="C182" s="277"/>
      <c r="D182" s="277"/>
      <c r="E182" s="277"/>
      <c r="F182" s="277"/>
      <c r="G182" s="277"/>
      <c r="H182" s="277"/>
      <c r="I182" s="270"/>
      <c r="J182" s="270"/>
    </row>
    <row r="183" spans="2:10" ht="12.75">
      <c r="B183" s="292"/>
      <c r="C183" s="277"/>
      <c r="D183" s="277"/>
      <c r="E183" s="277"/>
      <c r="F183" s="277"/>
      <c r="G183" s="277"/>
      <c r="H183" s="277"/>
      <c r="I183" s="270"/>
      <c r="J183" s="270"/>
    </row>
    <row r="184" spans="2:10" ht="13.5" thickBot="1">
      <c r="B184" s="125" t="s">
        <v>97</v>
      </c>
      <c r="C184" s="91">
        <v>2</v>
      </c>
      <c r="D184" s="91">
        <v>3</v>
      </c>
      <c r="E184" s="91">
        <v>4</v>
      </c>
      <c r="F184" s="91">
        <v>5</v>
      </c>
      <c r="G184" s="91">
        <v>6</v>
      </c>
      <c r="H184" s="91">
        <v>7</v>
      </c>
      <c r="I184" s="126"/>
      <c r="J184" s="126"/>
    </row>
    <row r="185" spans="1:10" ht="14.25" thickBot="1" thickTop="1">
      <c r="A185" s="83">
        <f>$C$5</f>
      </c>
      <c r="B185" s="169">
        <f>C185+D185+E185+F185+G185</f>
        <v>0</v>
      </c>
      <c r="C185" s="190">
        <f>Költségvetés!B29</f>
        <v>0</v>
      </c>
      <c r="D185" s="190">
        <f>Költségvetés!C29</f>
        <v>0</v>
      </c>
      <c r="E185" s="190">
        <f>Költségvetés!D29</f>
        <v>0</v>
      </c>
      <c r="F185" s="190">
        <f>Költségvetés!E29</f>
        <v>0</v>
      </c>
      <c r="G185" s="190">
        <f>Költségvetés!F29</f>
        <v>0</v>
      </c>
      <c r="H185" s="190">
        <f>Költségvetés!G29</f>
        <v>0</v>
      </c>
      <c r="I185" s="127"/>
      <c r="J185" s="128" t="b">
        <f>B185=C175</f>
        <v>1</v>
      </c>
    </row>
    <row r="186" ht="13.5" thickTop="1"/>
  </sheetData>
  <sheetProtection/>
  <mergeCells count="57">
    <mergeCell ref="G180:H180"/>
    <mergeCell ref="G181:G183"/>
    <mergeCell ref="H181:H183"/>
    <mergeCell ref="I181:I183"/>
    <mergeCell ref="J181:J183"/>
    <mergeCell ref="E171:G171"/>
    <mergeCell ref="H171:H173"/>
    <mergeCell ref="I171:I173"/>
    <mergeCell ref="E172:E173"/>
    <mergeCell ref="F172:G172"/>
    <mergeCell ref="B180:B183"/>
    <mergeCell ref="C180:C183"/>
    <mergeCell ref="D180:D183"/>
    <mergeCell ref="E180:E183"/>
    <mergeCell ref="F180:F183"/>
    <mergeCell ref="AK23:AM23"/>
    <mergeCell ref="B24:C24"/>
    <mergeCell ref="B25:B26"/>
    <mergeCell ref="B27:B29"/>
    <mergeCell ref="B30:B32"/>
    <mergeCell ref="B170:B173"/>
    <mergeCell ref="C170:C173"/>
    <mergeCell ref="D170:G170"/>
    <mergeCell ref="H170:I170"/>
    <mergeCell ref="D171:D173"/>
    <mergeCell ref="S126:T126"/>
    <mergeCell ref="B128:C128"/>
    <mergeCell ref="B129:C129"/>
    <mergeCell ref="B130:C130"/>
    <mergeCell ref="B131:C131"/>
    <mergeCell ref="E35:E36"/>
    <mergeCell ref="N36:O36"/>
    <mergeCell ref="T36:U36"/>
    <mergeCell ref="F35:Q35"/>
    <mergeCell ref="F125:F127"/>
    <mergeCell ref="G125:R125"/>
    <mergeCell ref="R35:U35"/>
    <mergeCell ref="P36:Q36"/>
    <mergeCell ref="R36:S36"/>
    <mergeCell ref="B35:B37"/>
    <mergeCell ref="C35:C37"/>
    <mergeCell ref="D35:D37"/>
    <mergeCell ref="M126:N126"/>
    <mergeCell ref="O126:P126"/>
    <mergeCell ref="B143:C143"/>
    <mergeCell ref="F36:G36"/>
    <mergeCell ref="H36:I36"/>
    <mergeCell ref="J36:K36"/>
    <mergeCell ref="L36:M36"/>
    <mergeCell ref="B125:C127"/>
    <mergeCell ref="D125:D127"/>
    <mergeCell ref="Q126:R126"/>
    <mergeCell ref="U126:V126"/>
    <mergeCell ref="E125:E127"/>
    <mergeCell ref="G126:H126"/>
    <mergeCell ref="I126:J126"/>
    <mergeCell ref="K126:L126"/>
  </mergeCells>
  <dataValidations count="3">
    <dataValidation type="list" allowBlank="1" showInputMessage="1" showErrorMessage="1" sqref="C3:C10">
      <formula1>szakorvosok</formula1>
    </dataValidation>
    <dataValidation type="list" allowBlank="1" showInputMessage="1" showErrorMessage="1" prompt="Alegeţi forma de proprietate public sau privat" sqref="F10">
      <formula1>tulajdonforma</formula1>
    </dataValidation>
    <dataValidation allowBlank="1" showInputMessage="1" showErrorMessage="1" prompt="Alegeţi da sau nu" sqref="F12:F13"/>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ASOP Covasna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edith</dc:creator>
  <cp:keywords/>
  <dc:description/>
  <cp:lastModifiedBy>Ferencz Edith</cp:lastModifiedBy>
  <cp:lastPrinted>2011-11-25T09:33:22Z</cp:lastPrinted>
  <dcterms:created xsi:type="dcterms:W3CDTF">2009-11-20T07:52:08Z</dcterms:created>
  <dcterms:modified xsi:type="dcterms:W3CDTF">2024-01-05T10:43:15Z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