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25" windowHeight="4935" firstSheet="1" activeTab="1"/>
  </bookViews>
  <sheets>
    <sheet name="Szemelyzet1" sheetId="1" state="hidden" r:id="rId1"/>
    <sheet name="Menţiuni" sheetId="2" r:id="rId2"/>
    <sheet name="Program" sheetId="3" r:id="rId3"/>
    <sheet name="Consultatii" sheetId="4" r:id="rId4"/>
    <sheet name="Personal" sheetId="5" r:id="rId5"/>
    <sheet name="Cheltuieli" sheetId="6" r:id="rId6"/>
    <sheet name="Statistica" sheetId="7" state="hidden" r:id="rId7"/>
    <sheet name="Kodtabla" sheetId="8" state="hidden" r:id="rId8"/>
  </sheets>
  <definedNames>
    <definedName name="_xlnm._FilterDatabase" localSheetId="7" hidden="1">'Kodtabla'!$A$1:$M$96</definedName>
    <definedName name="_xlfn.COUNTIFS" hidden="1">#NAME?</definedName>
    <definedName name="alt_pers_sup">'Kodtabla'!$S$61:$S$75</definedName>
    <definedName name="asistenti">'Kodtabla'!$S$78:$S$93</definedName>
    <definedName name="contract">'Kodtabla'!$I$2:$I$3</definedName>
    <definedName name="medic_spec">'Kodtabla'!$S$2:$S$58</definedName>
    <definedName name="medici_stom">'Kodtabla'!$A$2:$A$106</definedName>
    <definedName name="norma">'Kodtabla'!$O$2:$O$3</definedName>
    <definedName name="pers_san_med">'Kodtabla'!$S$96:$S$112</definedName>
    <definedName name="_xlnm.Print_Area" localSheetId="5">'Cheltuieli'!$A$1:$I$29</definedName>
    <definedName name="_xlnm.Print_Area" localSheetId="4">'Personal'!$A$1:$H$54</definedName>
    <definedName name="sex">'Kodtabla'!$J$2:$J$3</definedName>
    <definedName name="stomatologi">'Kodtabla'!$S$55:$S$58</definedName>
  </definedNames>
  <calcPr fullCalcOnLoad="1"/>
</workbook>
</file>

<file path=xl/sharedStrings.xml><?xml version="1.0" encoding="utf-8"?>
<sst xmlns="http://schemas.openxmlformats.org/spreadsheetml/2006/main" count="1746" uniqueCount="1077">
  <si>
    <t>Luni</t>
  </si>
  <si>
    <t>Marţi</t>
  </si>
  <si>
    <t>Miercuri</t>
  </si>
  <si>
    <t>Joi</t>
  </si>
  <si>
    <t>Vineri</t>
  </si>
  <si>
    <t>Sâmbătă</t>
  </si>
  <si>
    <t>Duminică</t>
  </si>
  <si>
    <t>Specificare</t>
  </si>
  <si>
    <t>Consultaţii</t>
  </si>
  <si>
    <t>Tratamente</t>
  </si>
  <si>
    <t>Adulţi</t>
  </si>
  <si>
    <t>Copii</t>
  </si>
  <si>
    <t>Total</t>
  </si>
  <si>
    <t>Sub 1 an</t>
  </si>
  <si>
    <t>Numele şi prenumele</t>
  </si>
  <si>
    <t>(da sau nu)</t>
  </si>
  <si>
    <t>Contract CAS</t>
  </si>
  <si>
    <t xml:space="preserve">da </t>
  </si>
  <si>
    <t>nu</t>
  </si>
  <si>
    <t>Normă</t>
  </si>
  <si>
    <t/>
  </si>
  <si>
    <t>Adresa:</t>
  </si>
  <si>
    <t>Medic titular:</t>
  </si>
  <si>
    <t>Cod unitate sanitară:</t>
  </si>
  <si>
    <t>Unitate sanitară:</t>
  </si>
  <si>
    <t>Denumire</t>
  </si>
  <si>
    <t>din care: pe grupe de vârstă:</t>
  </si>
  <si>
    <t>sub 25 ani</t>
  </si>
  <si>
    <t>25-34 ani</t>
  </si>
  <si>
    <t>35-44 ani</t>
  </si>
  <si>
    <t>45-54 ani</t>
  </si>
  <si>
    <t>55-64 ani</t>
  </si>
  <si>
    <t>peste 65 ani</t>
  </si>
  <si>
    <t>femei</t>
  </si>
  <si>
    <t>Cabinet Stomatologic "dr.Albert Éva"</t>
  </si>
  <si>
    <t>0723-475266</t>
  </si>
  <si>
    <t>Antalka Huba-László</t>
  </si>
  <si>
    <t>Bartha Ladislau-Gheorghe</t>
  </si>
  <si>
    <t xml:space="preserve"> STOMATOLOGIE "BARTHA DENTAL"</t>
  </si>
  <si>
    <t>Benedek Ágnes</t>
  </si>
  <si>
    <t>CABINET STOMATOLOGIE DR. BENEDEK ÁGNES</t>
  </si>
  <si>
    <t>Benedek Eszter</t>
  </si>
  <si>
    <t>"BENEDEK - CABINET STOMATOLOGIC"</t>
  </si>
  <si>
    <t>Ciupitu Vasilica</t>
  </si>
  <si>
    <t>Cabinet stomatologic dr.Ciupitu</t>
  </si>
  <si>
    <t>0745-454264</t>
  </si>
  <si>
    <t>Gondos István</t>
  </si>
  <si>
    <t>Cabinet stomatologie dr.Gondos</t>
  </si>
  <si>
    <t>György Mária</t>
  </si>
  <si>
    <t>Kémenes Iosif</t>
  </si>
  <si>
    <t>Kovács Áron</t>
  </si>
  <si>
    <t>Cabinet Stomatologic dr.Kovács Áron</t>
  </si>
  <si>
    <t>Latzin Emese Orsolya</t>
  </si>
  <si>
    <t>Cabinet stomatologic "dr.Latzin"</t>
  </si>
  <si>
    <t>0745-764048</t>
  </si>
  <si>
    <t>Mester-Nagy Ildikó</t>
  </si>
  <si>
    <t>Molnár Zoltán Tiberiu</t>
  </si>
  <si>
    <t>"CABINET STOMATOLOGIC DR. MOLNÁR ZOLTÁN"</t>
  </si>
  <si>
    <t>0744-236242</t>
  </si>
  <si>
    <t>Nagy Zsolt</t>
  </si>
  <si>
    <t>Serban Radu Daniel</t>
  </si>
  <si>
    <t>Cabinet dentar dr. Serban</t>
  </si>
  <si>
    <t>Stoia Jozsef-Csaba</t>
  </si>
  <si>
    <t>Cabinet stomatologie dr. Stoia Jozsef</t>
  </si>
  <si>
    <t>0743-371895</t>
  </si>
  <si>
    <t>Szabó Hajnal</t>
  </si>
  <si>
    <t>Cabinet stomatologic dr.Szabó Hajnal</t>
  </si>
  <si>
    <t>Szabó Ladislau</t>
  </si>
  <si>
    <t>Szabó Zoltán</t>
  </si>
  <si>
    <t>Cabinet stomatologic dr.Szabó Zoltán</t>
  </si>
  <si>
    <t>Szakács András</t>
  </si>
  <si>
    <t>Cabinet Stomatologic "STOMAX"</t>
  </si>
  <si>
    <t>0744-103373</t>
  </si>
  <si>
    <t>Székely Zsolt</t>
  </si>
  <si>
    <t>Cab. Stomatologie "SMILEY DENT"</t>
  </si>
  <si>
    <t>Cabinet Stomatologic dr.Todor</t>
  </si>
  <si>
    <t>Tozlovanu Horia Mihai</t>
  </si>
  <si>
    <t>"CABINET STOMATOLOGIC DR. TOZLOVANU MIHAI"</t>
  </si>
  <si>
    <t>Zsarnóczay Attila</t>
  </si>
  <si>
    <t>"STOMATOLOGIC DR. ZSARNOCZAY ATTILA"</t>
  </si>
  <si>
    <t>Caria dentara</t>
  </si>
  <si>
    <t>Alte afectiuni ale dintilor si parodontiului</t>
  </si>
  <si>
    <t>Anomalii dento-faciale</t>
  </si>
  <si>
    <t>Alte afectiuni ale cavitatii bucale, glandelor salivare si maxilarelor</t>
  </si>
  <si>
    <t>Cod nou CIM 10</t>
  </si>
  <si>
    <t>Cod vechi</t>
  </si>
  <si>
    <t>K02</t>
  </si>
  <si>
    <t>K00; K01; K03; K04</t>
  </si>
  <si>
    <t>K07</t>
  </si>
  <si>
    <t>din K00-K14</t>
  </si>
  <si>
    <t>Cod vechi intervenţie</t>
  </si>
  <si>
    <t>97311-00</t>
  </si>
  <si>
    <t>97321-00</t>
  </si>
  <si>
    <t>97458-00</t>
  </si>
  <si>
    <t>97511-00</t>
  </si>
  <si>
    <t>97659-00</t>
  </si>
  <si>
    <t>97387-00</t>
  </si>
  <si>
    <t>97666-00</t>
  </si>
  <si>
    <t>97241-00</t>
  </si>
  <si>
    <t>97392-00</t>
  </si>
  <si>
    <t>97398-00</t>
  </si>
  <si>
    <t>97399-00</t>
  </si>
  <si>
    <t>97379-00</t>
  </si>
  <si>
    <t>97331-00</t>
  </si>
  <si>
    <t>97381-00</t>
  </si>
  <si>
    <t>97829-00</t>
  </si>
  <si>
    <t>97871-00</t>
  </si>
  <si>
    <t>97915-00</t>
  </si>
  <si>
    <t>0-4 ani</t>
  </si>
  <si>
    <t>5-14 ani</t>
  </si>
  <si>
    <t>15-24 ani</t>
  </si>
  <si>
    <t>25-39 ani</t>
  </si>
  <si>
    <t>40-59 ani</t>
  </si>
  <si>
    <t>60-79 ani</t>
  </si>
  <si>
    <t>80 ani şi peste</t>
  </si>
  <si>
    <t>Denumire intervenţie chirurgicală</t>
  </si>
  <si>
    <t>Număr cazuri noi pe grupe de vârstă</t>
  </si>
  <si>
    <t>Telefon:</t>
  </si>
  <si>
    <t>Observații referitoare la completarea raportului</t>
  </si>
  <si>
    <t>În foaia de lucru puteți completa numai celulele colorate. Unele celule preiau datele din liste derulante. Dacă faceți clic pe o asemenea celulă, la partea dreaptă a celulei apare o săgeată cu ajutorul căreia puteți deschide lista corespunzătoare. În alte celule colorate puteți întroduce datele de pe tastatură.
Unde este necesar, programul efectuează în mod automat calculele corespunzătoare. Aceste celule nu pot fi modificate.
Deasemenea nu puteți modifica nici structura registrului de calcul.</t>
  </si>
  <si>
    <t>Direcţia de Sănătate Publică Covasna</t>
  </si>
  <si>
    <t>Bunta Orsolya</t>
  </si>
  <si>
    <t>0740-257325</t>
  </si>
  <si>
    <t>0267 370123</t>
  </si>
  <si>
    <t>Crișan Róbert</t>
  </si>
  <si>
    <t>Cabinet stomatologic "blend-a-dent" dr.Crișan R.</t>
  </si>
  <si>
    <t>Farkas Biró Barna</t>
  </si>
  <si>
    <t>Cabinet stomatologic dr. Farkas Biró Barna</t>
  </si>
  <si>
    <t>0744-907807</t>
  </si>
  <si>
    <t>Cabinet stomatologic "dr. Szabó Ladislau"</t>
  </si>
  <si>
    <t>0749 205548</t>
  </si>
  <si>
    <t>în mii lei</t>
  </si>
  <si>
    <t>TOTAL CHELTUIELI</t>
  </si>
  <si>
    <t>Cheltuieli curente</t>
  </si>
  <si>
    <t>din cheltuieli curente (col.2) pe surse de finantare</t>
  </si>
  <si>
    <t>Cheltuieli de capital</t>
  </si>
  <si>
    <t>Fondul National Unic de Asigurari Sociale de Sanatate</t>
  </si>
  <si>
    <t>Fonduri proprii</t>
  </si>
  <si>
    <t>din care</t>
  </si>
  <si>
    <t>Servicii medicale la domiciliu</t>
  </si>
  <si>
    <t>Donaţii</t>
  </si>
  <si>
    <t>1=2+7</t>
  </si>
  <si>
    <t>2=3+4</t>
  </si>
  <si>
    <t>Servicii medicale de specialitate</t>
  </si>
  <si>
    <t>Servicii stomatologice</t>
  </si>
  <si>
    <t>Servicii medicale de recuperare-reabilitare</t>
  </si>
  <si>
    <t>Servicii medicale de urgenta</t>
  </si>
  <si>
    <t>Servicii medicale paraclinice</t>
  </si>
  <si>
    <t xml:space="preserve">Total </t>
  </si>
  <si>
    <t>din care: diagnosticare imagistica</t>
  </si>
  <si>
    <t>1=2+3+4+5+6</t>
  </si>
  <si>
    <t>din care: fonduri publice</t>
  </si>
  <si>
    <t>Cheltuieli curente (ex. plată salariu, consumabile medicale, întreţinere cabinet etc.)</t>
  </si>
  <si>
    <t>Total (ex. aparatură med., mijloace de transport, reparaţii capitale)</t>
  </si>
  <si>
    <t>Precizări:</t>
  </si>
  <si>
    <t>Feminin</t>
  </si>
  <si>
    <t>Categorie-specialitate personal</t>
  </si>
  <si>
    <t>Medic</t>
  </si>
  <si>
    <t>Alt personal cu studii superiore</t>
  </si>
  <si>
    <t>Asistenți medicali, surori</t>
  </si>
  <si>
    <t>Alt personal cu studii medii</t>
  </si>
  <si>
    <t>PERSONAL SANITAR CU STUDII SUPERIOARE</t>
  </si>
  <si>
    <t>Rândul</t>
  </si>
  <si>
    <t>din care: femei</t>
  </si>
  <si>
    <t>din care pe grupe de vârstă:</t>
  </si>
  <si>
    <t>A</t>
  </si>
  <si>
    <t>B</t>
  </si>
  <si>
    <t>TOTAL PERSONAL CU STUDII SUPERIOARE  (rândurile 02+57+61+65+67+69+70)</t>
  </si>
  <si>
    <t>I. MEDICI (EXCLUSIV DENTIŞTI) – TOTAL  (rândurile 04+......+56)                 din care:</t>
  </si>
  <si>
    <t xml:space="preserve">- rezidenţi </t>
  </si>
  <si>
    <t>Alergologie şi imunologie clinică</t>
  </si>
  <si>
    <t>A.T.I.</t>
  </si>
  <si>
    <t>Boli infecţioase</t>
  </si>
  <si>
    <t>Cardiologie</t>
  </si>
  <si>
    <t>Dermatovenerologie</t>
  </si>
  <si>
    <t>Diabet zaharat, nutriţie şi boli metabolice</t>
  </si>
  <si>
    <t>Endocrinologie</t>
  </si>
  <si>
    <t>Expertiza medicală a capacităţii de muncă</t>
  </si>
  <si>
    <t xml:space="preserve">Farmacologie clinică </t>
  </si>
  <si>
    <t xml:space="preserve">Gastroenterologie </t>
  </si>
  <si>
    <t xml:space="preserve">Genetică medicală </t>
  </si>
  <si>
    <t xml:space="preserve">Geriatrie şi gerontologie </t>
  </si>
  <si>
    <t xml:space="preserve">Hematologie </t>
  </si>
  <si>
    <t xml:space="preserve">Medicină de familie </t>
  </si>
  <si>
    <t>Medicină de urgenţă</t>
  </si>
  <si>
    <t>Medicină internă</t>
  </si>
  <si>
    <t>Medicină generală</t>
  </si>
  <si>
    <t xml:space="preserve">Medicina muncii </t>
  </si>
  <si>
    <t>Medicină sportivă</t>
  </si>
  <si>
    <t>Nefrologie</t>
  </si>
  <si>
    <t xml:space="preserve">Neonatologie </t>
  </si>
  <si>
    <t xml:space="preserve">Neurologie </t>
  </si>
  <si>
    <t>Neurologie pediatrică</t>
  </si>
  <si>
    <t>Oncologie medicală</t>
  </si>
  <si>
    <t>Pediatrie</t>
  </si>
  <si>
    <t>Pneumologie</t>
  </si>
  <si>
    <t xml:space="preserve">Psihiatrie </t>
  </si>
  <si>
    <t xml:space="preserve">Psihiatrie pediatrică </t>
  </si>
  <si>
    <t>Radioterapie</t>
  </si>
  <si>
    <t>Recuperare, medicină fizică şi balneologie</t>
  </si>
  <si>
    <t>Reumatologie</t>
  </si>
  <si>
    <t>Chirurgie cardiovasculară</t>
  </si>
  <si>
    <t>Chirurgie generală</t>
  </si>
  <si>
    <t xml:space="preserve">Chirurgie orală şi maxilo- facială </t>
  </si>
  <si>
    <t xml:space="preserve">Chirurgie pediatrică </t>
  </si>
  <si>
    <t xml:space="preserve">Chirurgie plastică-microchir. reconstructivă </t>
  </si>
  <si>
    <t xml:space="preserve">Chirurgie toracică </t>
  </si>
  <si>
    <t xml:space="preserve">Chirurgie vasculară </t>
  </si>
  <si>
    <t xml:space="preserve">Neurochirurgie </t>
  </si>
  <si>
    <t xml:space="preserve">Obstetrică- ginecologie </t>
  </si>
  <si>
    <t>Oftalmologie</t>
  </si>
  <si>
    <t>Ortopedie pediatrică</t>
  </si>
  <si>
    <t xml:space="preserve">Ortopedie şi traumatologie </t>
  </si>
  <si>
    <t>O.R.L.</t>
  </si>
  <si>
    <t>Urologie</t>
  </si>
  <si>
    <t>Anatomie patologică</t>
  </si>
  <si>
    <t xml:space="preserve">Epidemiologie </t>
  </si>
  <si>
    <t xml:space="preserve">Igienă </t>
  </si>
  <si>
    <t xml:space="preserve">Medicină de laborator </t>
  </si>
  <si>
    <t xml:space="preserve">Medicină legală </t>
  </si>
  <si>
    <t>Medicină nucleară</t>
  </si>
  <si>
    <t xml:space="preserve">Radiologie – imagistică medicală </t>
  </si>
  <si>
    <t>Sănătate publică şi management</t>
  </si>
  <si>
    <t>II.</t>
  </si>
  <si>
    <t>DENTISTI TOTALI</t>
  </si>
  <si>
    <t>Stomatolog</t>
  </si>
  <si>
    <t>Dentist</t>
  </si>
  <si>
    <t>din care rezidenţi</t>
  </si>
  <si>
    <t>Dentist - Chirurgie dento-alveolară</t>
  </si>
  <si>
    <t>Dentist - Ortodonţie şi ortopedie dento-facială</t>
  </si>
  <si>
    <t>III.</t>
  </si>
  <si>
    <t>FARMACIST TOTAL</t>
  </si>
  <si>
    <t>Farmacist</t>
  </si>
  <si>
    <t>Farmacist - Farmacie clinică</t>
  </si>
  <si>
    <t>Farmacist - Laborator farmaceutic</t>
  </si>
  <si>
    <t>IV.</t>
  </si>
  <si>
    <t>Fiziokinetoterapeut</t>
  </si>
  <si>
    <t xml:space="preserve">din care fizioterapeuţi  </t>
  </si>
  <si>
    <t>V.</t>
  </si>
  <si>
    <t>Asistenti medicali cu studii superioare -  obst.-ginec. (moaşe)</t>
  </si>
  <si>
    <t>VI.</t>
  </si>
  <si>
    <t>Alt personal sanitar superior (biologi, chimişti, logopezi, profesori CFM, psihologi)</t>
  </si>
  <si>
    <t>Alt personal sanitar superior - Biolog</t>
  </si>
  <si>
    <t>Alt personal sanitar superior - Chimist</t>
  </si>
  <si>
    <t>Alt personal sanitar superior - Logoped</t>
  </si>
  <si>
    <t>Alt personal sanitar superior - Profesor CFM</t>
  </si>
  <si>
    <t>Alt personal sanitar superior - Psiholog</t>
  </si>
  <si>
    <t>VII.</t>
  </si>
  <si>
    <t>Alt personal cu studii superioare (economişti, jurişti, ingineri etc)</t>
  </si>
  <si>
    <t>Alt personal cu studii superioare - Economist</t>
  </si>
  <si>
    <t>Alt personal cu studii superioare - Jurist</t>
  </si>
  <si>
    <t>Alt personal cu studii superioare - Inginer</t>
  </si>
  <si>
    <t>Alt personal cu studii superioare - Alte</t>
  </si>
  <si>
    <t>XXXX</t>
  </si>
  <si>
    <t xml:space="preserve">            CATEGORII DE PERSONAL</t>
  </si>
  <si>
    <t>Randul</t>
  </si>
  <si>
    <t>TOTAL PERSONAL MEDIU SANITAR  (rândurile 03; 21 – 33)</t>
  </si>
  <si>
    <t>Asistent med. general</t>
  </si>
  <si>
    <t>Asistent med. pediatrie</t>
  </si>
  <si>
    <t>Asistent med. obst.-ginec. (moaşe)</t>
  </si>
  <si>
    <t>Asistent med. igienă</t>
  </si>
  <si>
    <t>Asistent med. radiologie</t>
  </si>
  <si>
    <t>Asistent med. balneo-fizio. si recup. medicală</t>
  </si>
  <si>
    <t>Asistent med. dietetică</t>
  </si>
  <si>
    <t>Asistent med. nutriţie şi diabet</t>
  </si>
  <si>
    <t>Asistent med. stomatologie</t>
  </si>
  <si>
    <t>Asistent med. urgenţe med-chirurgicale</t>
  </si>
  <si>
    <t>Asistent med. fiziokinetoterapeut</t>
  </si>
  <si>
    <t>din care: fizioterapeuti</t>
  </si>
  <si>
    <t>Asistent med. ocrotire</t>
  </si>
  <si>
    <t>Asistent med. laborator biologie clinică</t>
  </si>
  <si>
    <t>Asistent med. laborator anatomie patologică</t>
  </si>
  <si>
    <t>Asistent med. farmacie</t>
  </si>
  <si>
    <t>Asistent med. alţi asistenţi</t>
  </si>
  <si>
    <t>Registratori medicali</t>
  </si>
  <si>
    <t>Statisticieni medicali</t>
  </si>
  <si>
    <t>Tehnician dentar</t>
  </si>
  <si>
    <t>Tehnician optician</t>
  </si>
  <si>
    <t>Tehnician utilaje med.</t>
  </si>
  <si>
    <t>Tehnician protezare</t>
  </si>
  <si>
    <t>Droghişti</t>
  </si>
  <si>
    <t>Gipsari</t>
  </si>
  <si>
    <t>Maseuri</t>
  </si>
  <si>
    <t>Autopsieri</t>
  </si>
  <si>
    <t>Instructori c.f.m.</t>
  </si>
  <si>
    <t>Instructori educaţie</t>
  </si>
  <si>
    <t>Dentişti (studii medii)</t>
  </si>
  <si>
    <t>Personal auxiliar sanitar</t>
  </si>
  <si>
    <t>Muncitori</t>
  </si>
  <si>
    <t>Personal de servire</t>
  </si>
  <si>
    <t>Personal din aparat functional</t>
  </si>
  <si>
    <t>Szam</t>
  </si>
  <si>
    <t>Denumire specialitate</t>
  </si>
  <si>
    <t>Szak megnevezés</t>
  </si>
  <si>
    <t>Klinikai immunológia és allergológia</t>
  </si>
  <si>
    <t>Aneszteziológia és intenzív terápia</t>
  </si>
  <si>
    <t>Infektológia</t>
  </si>
  <si>
    <t xml:space="preserve"> Kardiológia</t>
  </si>
  <si>
    <t>Bőr- és nemigyógyászat</t>
  </si>
  <si>
    <t>Diabetológia, anyagcsere-és táplálkozási betegségek</t>
  </si>
  <si>
    <t>Endokrinológia</t>
  </si>
  <si>
    <t>Szakmai alkalmasság orvosi vizsgálata</t>
  </si>
  <si>
    <t>Klinikai farmakológia</t>
  </si>
  <si>
    <t>Gasztroenterológia</t>
  </si>
  <si>
    <t>Klinikai genetika</t>
  </si>
  <si>
    <t>Geriátria és gerontológia</t>
  </si>
  <si>
    <t>Hematológia</t>
  </si>
  <si>
    <t>Családorvoslás</t>
  </si>
  <si>
    <t>Sürgősségi orvostan</t>
  </si>
  <si>
    <t>Belgyógyászat</t>
  </si>
  <si>
    <t>Általános orvostan</t>
  </si>
  <si>
    <t>Munkaorvostan</t>
  </si>
  <si>
    <t>Sportorvoslás</t>
  </si>
  <si>
    <t>Nefrológia</t>
  </si>
  <si>
    <t>Neonatológia</t>
  </si>
  <si>
    <t>Neurológia</t>
  </si>
  <si>
    <t>Gyermekneurológia</t>
  </si>
  <si>
    <t>Onkológia</t>
  </si>
  <si>
    <t>Gyermekgyógyászat</t>
  </si>
  <si>
    <t>Tüdőgyógyászat</t>
  </si>
  <si>
    <t>Pszichiátria</t>
  </si>
  <si>
    <t>Gyermekpszichiátria</t>
  </si>
  <si>
    <t>Sugárterápia</t>
  </si>
  <si>
    <t>Rehabilitáció, fizioterápia, balneológia</t>
  </si>
  <si>
    <t>Reumatológia</t>
  </si>
  <si>
    <t>Ér-és szívsebészet</t>
  </si>
  <si>
    <t>Sebészet</t>
  </si>
  <si>
    <t>Szájsebészet</t>
  </si>
  <si>
    <t xml:space="preserve">Gyermeksebészet </t>
  </si>
  <si>
    <t>Plasztikai helyreállító és esztétikai sebészet</t>
  </si>
  <si>
    <t>Mellkas sebészet</t>
  </si>
  <si>
    <t>Érsebészet</t>
  </si>
  <si>
    <t>Idegsebészet</t>
  </si>
  <si>
    <t>Szülészet, nőgyógyászat</t>
  </si>
  <si>
    <t>Szemészet</t>
  </si>
  <si>
    <t>Gyermekortopédia</t>
  </si>
  <si>
    <t xml:space="preserve"> Ortopédia és traumatológia</t>
  </si>
  <si>
    <t>Fül-orr-gégegyógyászat</t>
  </si>
  <si>
    <t>Urológia</t>
  </si>
  <si>
    <t>Humán pathológia</t>
  </si>
  <si>
    <t>Epidemiológia</t>
  </si>
  <si>
    <t>Általános higiénia</t>
  </si>
  <si>
    <t>Orvosi laboratóriumi diagnosztika</t>
  </si>
  <si>
    <t>Igazságügyi orvostan</t>
  </si>
  <si>
    <t>Nukleáris medicina</t>
  </si>
  <si>
    <t>Radiológia, imagisztika</t>
  </si>
  <si>
    <t>Közegészségügy és egészségügyi menedzsment</t>
  </si>
  <si>
    <t>Fogorvos</t>
  </si>
  <si>
    <t>Fogász</t>
  </si>
  <si>
    <t>Fogász - Dentoalveoláris sebészet</t>
  </si>
  <si>
    <t>Fogász - Fogszabályozás és állcsont-ortopédia</t>
  </si>
  <si>
    <t>Alt pers. sanitar superior</t>
  </si>
  <si>
    <t>Felsőfokú végz. személyzet</t>
  </si>
  <si>
    <t>Gyógyszerész</t>
  </si>
  <si>
    <t>Gyógyszerész - Klinikai gyógyszerész</t>
  </si>
  <si>
    <t>Gyógyszerész - Laboratóriumi szakgyógyszerész</t>
  </si>
  <si>
    <t>Fizio- és mozgásterapeuata</t>
  </si>
  <si>
    <t xml:space="preserve">Asistenti medicali cu studii superioare </t>
  </si>
  <si>
    <t>Felsőfokú végz. orvosasszisztensek - szül.-nőgyógyászati asszisztens</t>
  </si>
  <si>
    <t>Felsőfokú végz. orvosasszisztensek - szül.-nőgyógyászati asszisztens (bába)</t>
  </si>
  <si>
    <t>Egyéb ff. Végzettségű egészségügyi személyzet - Biológus</t>
  </si>
  <si>
    <t>Egyéb ff. végzettségű egészségügyi személyzet - Kémikus</t>
  </si>
  <si>
    <t>Egyéb  ff.  végzettségű egészségügyi személyzet  - Logopédus</t>
  </si>
  <si>
    <t>Egyéb  ff.  végzettségű egészségügyi személyzet - Gyógytestnevelő tanár</t>
  </si>
  <si>
    <t>Egyéb  ff.  végzettségű egészségügyi személyzet  - Pszichológus</t>
  </si>
  <si>
    <t>Egyéb  ff.  végzettségű személyzet - Közgazdász</t>
  </si>
  <si>
    <t>Egyéb  ff.  végzettségű személyzet - Jogtanácsos</t>
  </si>
  <si>
    <t>Egyéb  ff.  végzettségű személyzet - Mérnök</t>
  </si>
  <si>
    <t>Egyéb  ff.  végzettségű személyzet - Egyéb</t>
  </si>
  <si>
    <t>Asistenți medicali</t>
  </si>
  <si>
    <t>Egészségügyi asszisztensek</t>
  </si>
  <si>
    <t>Általános egészségügyi asszisztens</t>
  </si>
  <si>
    <t>Gyermekgyógyászti egészségügyi asszisztens</t>
  </si>
  <si>
    <t>Szül.-nőgyógyászati egészségügyi asszisztens</t>
  </si>
  <si>
    <t>Egészségőr-fertőtlenítő egészségügyi asszisztens</t>
  </si>
  <si>
    <t>Radiológus egészségügyi asszisztens</t>
  </si>
  <si>
    <t>Balneo-fizioterápiás egészségügyi asszisztens</t>
  </si>
  <si>
    <t>Dietetikus egészségügyi asszisztens</t>
  </si>
  <si>
    <t>Táplálkozási és diabetikus egészségügyi asszisztens</t>
  </si>
  <si>
    <t>Fogászati egészségügyi asszisztens</t>
  </si>
  <si>
    <t>Sürgősségi egészségügyi asszisztens</t>
  </si>
  <si>
    <t>Fiziokinetoterápiás egészségügyi asszisztens</t>
  </si>
  <si>
    <t>Védőnő</t>
  </si>
  <si>
    <t>Klinikai laboratóriumi egészségügyi asszisztens</t>
  </si>
  <si>
    <t>Patológiai laboratóriumi egészségügyi asszisztens</t>
  </si>
  <si>
    <t>Gyógyszertári egészségügyi asszisztens</t>
  </si>
  <si>
    <t>Egyéb egészségügyi asszisztens</t>
  </si>
  <si>
    <t>Personal medical mediu</t>
  </si>
  <si>
    <t>Középfokú egészségügyi személyzet</t>
  </si>
  <si>
    <t>Egészségügyi operátor</t>
  </si>
  <si>
    <t>Egészségügyi statisztikus</t>
  </si>
  <si>
    <t>Technikusok - fogtechnikus</t>
  </si>
  <si>
    <t>Technikusok - optikus</t>
  </si>
  <si>
    <t>Technikusok- orvosi műszer karbantartó</t>
  </si>
  <si>
    <t>Technikusok - protéziskészítő</t>
  </si>
  <si>
    <t>Drogériás</t>
  </si>
  <si>
    <t>Gipszmester</t>
  </si>
  <si>
    <t>Masszőr</t>
  </si>
  <si>
    <t>Boncmester</t>
  </si>
  <si>
    <t>Gyógytornász</t>
  </si>
  <si>
    <t>Egészségügyi gyakorlatvezető</t>
  </si>
  <si>
    <t>Fogműves</t>
  </si>
  <si>
    <t>Egészségügyi kisegítő személyzet</t>
  </si>
  <si>
    <t>Munkás</t>
  </si>
  <si>
    <t>Szolgáltató személyzet</t>
  </si>
  <si>
    <t>Ügyintézői személyzet</t>
  </si>
  <si>
    <t>Vă rugăm să selectaţi numele medicului titular din listă</t>
  </si>
  <si>
    <t>E-mail:</t>
  </si>
  <si>
    <t>Sediu secundar 1</t>
  </si>
  <si>
    <t>Sediu secundar 2</t>
  </si>
  <si>
    <t>2. Program de lucru</t>
  </si>
  <si>
    <t>Sediile unității sanitare</t>
  </si>
  <si>
    <t>Cod CIM 10</t>
  </si>
  <si>
    <t>C</t>
  </si>
  <si>
    <t>normă</t>
  </si>
  <si>
    <t xml:space="preserve">normă întreagă </t>
  </si>
  <si>
    <t xml:space="preserve">normă parţială </t>
  </si>
  <si>
    <r>
      <t>Asistenti medicali cu studii superioare</t>
    </r>
    <r>
      <rPr>
        <sz val="10"/>
        <color indexed="8"/>
        <rFont val="Calibri"/>
        <family val="2"/>
      </rPr>
      <t xml:space="preserve"> </t>
    </r>
  </si>
  <si>
    <r>
      <t>TOTAL PERSONAL (</t>
    </r>
    <r>
      <rPr>
        <sz val="10"/>
        <color indexed="8"/>
        <rFont val="Calibri"/>
        <family val="2"/>
      </rPr>
      <t>rând 02+34+35+36+37)</t>
    </r>
  </si>
  <si>
    <r>
      <t xml:space="preserve">Asistenţi, surori –  TOTAL         </t>
    </r>
    <r>
      <rPr>
        <b/>
        <sz val="10"/>
        <color indexed="8"/>
        <rFont val="Calibri"/>
        <family val="2"/>
      </rPr>
      <t>(</t>
    </r>
    <r>
      <rPr>
        <sz val="10"/>
        <color indexed="8"/>
        <rFont val="Calibri"/>
        <family val="2"/>
      </rPr>
      <t>rând 04 – 20)</t>
    </r>
  </si>
  <si>
    <t>TOTAL PERSONAL (rând 02+34+35+36+37)</t>
  </si>
  <si>
    <t>Asistenţi, surori –  TOTAL         (rând 04 – 20)</t>
  </si>
  <si>
    <t>925307</t>
  </si>
  <si>
    <t>728643</t>
  </si>
  <si>
    <t>567910</t>
  </si>
  <si>
    <t>barthadental@yahoo.com</t>
  </si>
  <si>
    <t>728370</t>
  </si>
  <si>
    <t>729453</t>
  </si>
  <si>
    <t>977290</t>
  </si>
  <si>
    <t>buntaorsi@yahoo.com</t>
  </si>
  <si>
    <t>728387</t>
  </si>
  <si>
    <t>ciupituvasilica@yahoo.com</t>
  </si>
  <si>
    <t>977610</t>
  </si>
  <si>
    <t>925854</t>
  </si>
  <si>
    <t>977514</t>
  </si>
  <si>
    <t>0744-294073</t>
  </si>
  <si>
    <t>925403</t>
  </si>
  <si>
    <t>567750</t>
  </si>
  <si>
    <t>T02015</t>
  </si>
  <si>
    <t>Cabinet stomatologic dr. Herbszt Ödön</t>
  </si>
  <si>
    <t>Herbszt Ödön</t>
  </si>
  <si>
    <t>herbsztodi@yahoo.com</t>
  </si>
  <si>
    <t>728852</t>
  </si>
  <si>
    <t>kicsikemenes@yahoo.com</t>
  </si>
  <si>
    <t>977282</t>
  </si>
  <si>
    <t>925950</t>
  </si>
  <si>
    <t>925774</t>
  </si>
  <si>
    <t>977643</t>
  </si>
  <si>
    <t>Lungu Oana-Elena</t>
  </si>
  <si>
    <t>567896</t>
  </si>
  <si>
    <t>729252</t>
  </si>
  <si>
    <t>729404</t>
  </si>
  <si>
    <t>paparamed@yahoo.com</t>
  </si>
  <si>
    <t>925202</t>
  </si>
  <si>
    <t>977555</t>
  </si>
  <si>
    <t>729412</t>
  </si>
  <si>
    <t>728024</t>
  </si>
  <si>
    <t>925493</t>
  </si>
  <si>
    <t>szabodoki@yahoo.com</t>
  </si>
  <si>
    <t>977450</t>
  </si>
  <si>
    <t>925155</t>
  </si>
  <si>
    <t>zso19@yahoo.com</t>
  </si>
  <si>
    <t>728305</t>
  </si>
  <si>
    <t>729332</t>
  </si>
  <si>
    <t>mihai.tozlovanu@yahoo.com</t>
  </si>
  <si>
    <t>728098</t>
  </si>
  <si>
    <t>Telefon</t>
  </si>
  <si>
    <t>Adresa</t>
  </si>
  <si>
    <t>Kód</t>
  </si>
  <si>
    <t>Denumire categorie</t>
  </si>
  <si>
    <t>Kategória - megnevezés</t>
  </si>
  <si>
    <t>Orvos</t>
  </si>
  <si>
    <t>Dentist (studii sup.)</t>
  </si>
  <si>
    <t>Fizio- és mozgásterapeuta</t>
  </si>
  <si>
    <t>Asistenti medicali cu studii superioare</t>
  </si>
  <si>
    <t>Felsőfokú végz. orvosasszisztensek</t>
  </si>
  <si>
    <t>Alt pers. sanitar superior (biol., chim., logop., prof. CFM, psihol.)</t>
  </si>
  <si>
    <t>Egyéb egészségügyi személyzet (felsőfokú végz.)</t>
  </si>
  <si>
    <t>Alt pers. cu studii superioare (economiști, juriști, ingineri.etc.)</t>
  </si>
  <si>
    <t>Egyéb felsőfokú végzettségű személyzet</t>
  </si>
  <si>
    <t>Asistenti, surori</t>
  </si>
  <si>
    <t>Orvosasszisztensek, növérek</t>
  </si>
  <si>
    <t>Registrator medical</t>
  </si>
  <si>
    <t>Statistician medical</t>
  </si>
  <si>
    <t>Tehnicieni</t>
  </si>
  <si>
    <t>Technikusok</t>
  </si>
  <si>
    <t xml:space="preserve">Alt pers. mediu sanitar </t>
  </si>
  <si>
    <t>Egyéb egészségügyi személyzet (középfokú végz.)</t>
  </si>
  <si>
    <t>Egészs. kisegítő személyzet</t>
  </si>
  <si>
    <t>Email:</t>
  </si>
  <si>
    <r>
      <t>Fondurile proprii ale unitatilor de asistenta medicala</t>
    </r>
    <r>
      <rPr>
        <sz val="10"/>
        <rFont val="Calibri"/>
        <family val="2"/>
      </rPr>
      <t xml:space="preserve"> pot proveni din: plata directa de la pacienti pentru serviciile necontractate cu terti platitori; contracte de cercetare; contracte pentru activitatea didactica in educatia universitara si postuniversitara; inchirierea unor spatii medicale, echipamente sau aparatura medicala catre alti furnizori de servicii medicale; editarea si difuzarea unor publicatii cu caracter medical; servicii medicale, hoteliere sau de alta natura, furnizate la cererea unor terti; servicii de asistenta medicala la domiciliu; donatii si sponsorizari; colaborari in programe internationale etc. In coloana </t>
    </r>
    <r>
      <rPr>
        <b/>
        <sz val="10"/>
        <rFont val="Calibri"/>
        <family val="2"/>
      </rPr>
      <t xml:space="preserve">"Donatii" </t>
    </r>
    <r>
      <rPr>
        <sz val="10"/>
        <rFont val="Calibri"/>
        <family val="2"/>
      </rPr>
      <t>se includ donatiile si sponsorizarile de la persoane fizice sau juridice, organizatii neguvernamentale si alte organisme interne si internationale.</t>
    </r>
  </si>
  <si>
    <r>
      <t>Serviciile medicale de specialitate</t>
    </r>
    <r>
      <rPr>
        <sz val="10"/>
        <rFont val="Calibri"/>
        <family val="2"/>
      </rPr>
      <t xml:space="preserve"> includ consultatiile acordate pacientilor, recomandarea, realizarea, interpretarea diferitelor explorari, prescrierea tratamentului, a masurilor terapeutice si profilactice, servicii de microchirurgie si scoaterea firelor, imunizari in afara programelor nationale de imunizare (de ex. alergologice).</t>
    </r>
  </si>
  <si>
    <r>
      <t>Asistenta medicala de urgenta</t>
    </r>
    <r>
      <rPr>
        <sz val="10"/>
        <rFont val="Calibri"/>
        <family val="2"/>
      </rPr>
      <t xml:space="preserve"> poate fi acordata la diferite niveluri de catre medici si asistenti medicali cu diferite grade de pregatire si se asigura de unitati specializate de urgenta si transport sanitar publice sau private, precum si prin structurile de primire a urgentelor (UPU, CPU), organizate in acest scop.</t>
    </r>
  </si>
  <si>
    <r>
      <t>Serviciile medicale de recuperare-reabilitare</t>
    </r>
    <r>
      <rPr>
        <sz val="10"/>
        <rFont val="Calibri"/>
        <family val="2"/>
      </rPr>
      <t xml:space="preserve"> includ serviciile medicale si paramedicale furnizate in timpul unui episod de ingrijire recuperatorie in scopul ameliorarii capacitatii functionale, pacientilor care au limitari functionale datorate unei boli sau rani recente sau cu caracter recurent (regrsiv sau progresiv), recuperare terapeutica balneara, alte tratamente de reabilitare a pacientilor si recuperare a autonomiei pacientilor. Aceste tipuri de servicii sunt furnizate de spitale, centre de sanatate, unitati medico-sociale, sanatorii, preventorii, alte categorii de unitati care ofera ingrijire medicala si sociala.</t>
    </r>
  </si>
  <si>
    <r>
      <t>Servicii medicale paraclinice</t>
    </r>
    <r>
      <rPr>
        <sz val="10"/>
        <rFont val="Calibri"/>
        <family val="2"/>
      </rPr>
      <t xml:space="preserve"> - serviciile de diagnosticare furnizate pacientilor prin analize de laborator, explorari functionale, tehnici de diagnosticare radiologica, ca de exemplu: radiografie conventionala a sistemului osos, radiografie conventionala a tesuturilor moi; radiografie cu utilizarea unei substante de contrast sau foto-imagistica; scanare si imagistica prin rezonanta magnetica nucleara; imagistica in medicina nucleara; explorari cu ajutorul ultrasunetelor; alte tehnici de diagnosticare imagistica (angiocardiografie, flebografie, termografie, estimarea densitatii minerale osoase etc.)</t>
    </r>
  </si>
  <si>
    <t>stomatologie</t>
  </si>
  <si>
    <t>dent_albert@yahoo.com</t>
  </si>
  <si>
    <t>0744 495563</t>
  </si>
  <si>
    <t>agnes_benedek@yahoo.com</t>
  </si>
  <si>
    <t>0743-569969</t>
  </si>
  <si>
    <t>blendadent@yahoo.com</t>
  </si>
  <si>
    <t>attiladezso@yahoo.com</t>
  </si>
  <si>
    <t>gyorgy_sandor@yahoo.com</t>
  </si>
  <si>
    <t>Iliuță Bobeș Ania Arabela</t>
  </si>
  <si>
    <t>T02185</t>
  </si>
  <si>
    <t>Cabinet medical "dr. Iliuță Bobeș Ania"</t>
  </si>
  <si>
    <t>0744 187184</t>
  </si>
  <si>
    <t>ania.bobes@yahoo.com</t>
  </si>
  <si>
    <t>Kozma Zoltán</t>
  </si>
  <si>
    <t>T02111</t>
  </si>
  <si>
    <t>Cabinet stomatologic dr.Kozma Zoltán</t>
  </si>
  <si>
    <t>0744-497380</t>
  </si>
  <si>
    <t>kozzoli@freemail.hu</t>
  </si>
  <si>
    <t>lungu.oanaelena@yahoo.com</t>
  </si>
  <si>
    <t>mesternagyildiko@gmail.com</t>
  </si>
  <si>
    <t>drmolnarzoltan@yahoo.com</t>
  </si>
  <si>
    <t>drszakacsandras@gmail.com</t>
  </si>
  <si>
    <t>Szigeti Zsuzsánna</t>
  </si>
  <si>
    <t>T02128</t>
  </si>
  <si>
    <t>0744-179274</t>
  </si>
  <si>
    <t>zsattila46@gmail.com</t>
  </si>
  <si>
    <t>Fehér Zsófia</t>
  </si>
  <si>
    <t>T02031</t>
  </si>
  <si>
    <t>feher_zsofia@yahoo.com</t>
  </si>
  <si>
    <t>3. Consultaţii şi tratamente</t>
  </si>
  <si>
    <t>4. Cazuri noi de îmbolnăviri</t>
  </si>
  <si>
    <t>5. Intervenţii chirurgicale</t>
  </si>
  <si>
    <t>CodCab</t>
  </si>
  <si>
    <t>Numele</t>
  </si>
  <si>
    <t>CategSpec</t>
  </si>
  <si>
    <t>Norma</t>
  </si>
  <si>
    <t>Albert Éva</t>
  </si>
  <si>
    <t>0267-362092</t>
  </si>
  <si>
    <t>benedekeszter@yahoo.com</t>
  </si>
  <si>
    <t>Bokor Levente-Csaba</t>
  </si>
  <si>
    <t>T02353</t>
  </si>
  <si>
    <t>bokor.leventecsaba@yahoo.com</t>
  </si>
  <si>
    <t>0267-340606</t>
  </si>
  <si>
    <t>0267-340180</t>
  </si>
  <si>
    <t>0267-314773</t>
  </si>
  <si>
    <t>Keserű Árpád Csaba</t>
  </si>
  <si>
    <t>Cabinet medical de stomatologie dr. Keserű Árpád Csaba</t>
  </si>
  <si>
    <t>keseruarpad@yahoo.com</t>
  </si>
  <si>
    <t>latzinemese@yahoo.com</t>
  </si>
  <si>
    <t>0267-316306</t>
  </si>
  <si>
    <t>drnagyzsolt@freemail.hu</t>
  </si>
  <si>
    <t>Păun Daniela</t>
  </si>
  <si>
    <t>Cabinet medical stomatologic dr.Păun Daniela</t>
  </si>
  <si>
    <t>T02386</t>
  </si>
  <si>
    <t>0765-874448</t>
  </si>
  <si>
    <t>paun1986daniela@yahoo.com</t>
  </si>
  <si>
    <t>Rusz Andrea Zsuzsanna</t>
  </si>
  <si>
    <t>Cabinet medical de medicină dentară dr.Rusz Andrea</t>
  </si>
  <si>
    <t>T02281</t>
  </si>
  <si>
    <t>0745-050300</t>
  </si>
  <si>
    <t>ruszandi@gmail.com</t>
  </si>
  <si>
    <t>0745-477778</t>
  </si>
  <si>
    <t>Sîngeorzan Ioana</t>
  </si>
  <si>
    <t>Cabinet stomatologic dr.Sîngeorzan Ioana</t>
  </si>
  <si>
    <t>T02265</t>
  </si>
  <si>
    <t>singeorzan.ioana@gmail.com</t>
  </si>
  <si>
    <t>0267-361594</t>
  </si>
  <si>
    <t>Téglás Gábor</t>
  </si>
  <si>
    <t>Cabinet medical de stomatologie dr.Téglás Gábor</t>
  </si>
  <si>
    <t>gaborteglas@yahoo.com</t>
  </si>
  <si>
    <t>0745-080968</t>
  </si>
  <si>
    <t>F00801</t>
  </si>
  <si>
    <t>F00901</t>
  </si>
  <si>
    <t>F01507</t>
  </si>
  <si>
    <t>F01601</t>
  </si>
  <si>
    <t xml:space="preserve">F02206 </t>
  </si>
  <si>
    <t xml:space="preserve">F01205 </t>
  </si>
  <si>
    <t xml:space="preserve">F02303 </t>
  </si>
  <si>
    <t xml:space="preserve">F00713 </t>
  </si>
  <si>
    <t xml:space="preserve">F01208 </t>
  </si>
  <si>
    <t>F01210</t>
  </si>
  <si>
    <t xml:space="preserve">F01211 </t>
  </si>
  <si>
    <t>F01102</t>
  </si>
  <si>
    <t xml:space="preserve">F01001 </t>
  </si>
  <si>
    <t xml:space="preserve">F01201 </t>
  </si>
  <si>
    <t xml:space="preserve">F02901 </t>
  </si>
  <si>
    <t xml:space="preserve">F03201 </t>
  </si>
  <si>
    <t xml:space="preserve">F03302 </t>
  </si>
  <si>
    <t>Extractie dentara sau a unor parti de dinte</t>
  </si>
  <si>
    <t>Indepartare chirurgicala a unui dinte erupt</t>
  </si>
  <si>
    <t>Obturatie provizorie de canal</t>
  </si>
  <si>
    <t>Obturatie metalica, o suprafata</t>
  </si>
  <si>
    <t>Reparatie de coroana, punte sau atela, direct</t>
  </si>
  <si>
    <t>Replantarea si imobilizarea dintelui</t>
  </si>
  <si>
    <t>Lucrare protetica cu schelet metalic aplicata pe implante, per dinte</t>
  </si>
  <si>
    <t>Rezectie de radacina, per radacina</t>
  </si>
  <si>
    <t>Incizia si drenajul unui abces sau chist in cavitatea bucala</t>
  </si>
  <si>
    <t>Interventie chirurgicala minora pe tesuturi moi</t>
  </si>
  <si>
    <t>Sutura intraorala</t>
  </si>
  <si>
    <t>Marsupializarea chistului in cavitatea bucala</t>
  </si>
  <si>
    <t>Alveolectomie, per segment</t>
  </si>
  <si>
    <t>Expunerea chirurgicala a unui dinte neerupt, cu stimularea cresterii</t>
  </si>
  <si>
    <t>Aplicarea aparatului fix partial pe arcada</t>
  </si>
  <si>
    <t>Adaptarea aparatului ortodontic fix sau mobil</t>
  </si>
  <si>
    <t>Serviciu de urgente dentare in afara programului</t>
  </si>
  <si>
    <t>office@hubadent.ro</t>
  </si>
  <si>
    <t>Gál Apor</t>
  </si>
  <si>
    <t>T02538</t>
  </si>
  <si>
    <t>Cabinet medical de stomatologie dr. Gál Apor</t>
  </si>
  <si>
    <t>0743342345</t>
  </si>
  <si>
    <t>Gyergyay Réka</t>
  </si>
  <si>
    <t>T02474</t>
  </si>
  <si>
    <t>Cabinet stomatologic Dr. Gyergyay Réka</t>
  </si>
  <si>
    <t>0267 351532</t>
  </si>
  <si>
    <t>gyereka@yahoo.com</t>
  </si>
  <si>
    <t>0744 435158</t>
  </si>
  <si>
    <t>T02505</t>
  </si>
  <si>
    <t>0740707121</t>
  </si>
  <si>
    <t>pakozsuzsa@yahoo.com</t>
  </si>
  <si>
    <t>Păpară Pamfil</t>
  </si>
  <si>
    <t>Péter Gabriella-Edit</t>
  </si>
  <si>
    <t>977200</t>
  </si>
  <si>
    <t>Cabinet stomatologic dr.Péter Gabriella-Edit</t>
  </si>
  <si>
    <t>0761-132483</t>
  </si>
  <si>
    <t>peter_gabesz@yahoo.com</t>
  </si>
  <si>
    <t>Rossel Gábor-Zsolt</t>
  </si>
  <si>
    <t>T02458</t>
  </si>
  <si>
    <t>Cabinet medical de stomatologie dr. Rossel Gábor Zsolt (punct de lucru)</t>
  </si>
  <si>
    <t>0749-809477</t>
  </si>
  <si>
    <t>rosselg@freemail.hu</t>
  </si>
  <si>
    <t>Szász Csaba</t>
  </si>
  <si>
    <t>T02513</t>
  </si>
  <si>
    <t>Cabinet medical de stomatologie dr. Szász Csaba</t>
  </si>
  <si>
    <t>0766-698161</t>
  </si>
  <si>
    <t>dr.csaba@yahoo.com</t>
  </si>
  <si>
    <t>T02441</t>
  </si>
  <si>
    <t>alexandrutodor@yahoo.com</t>
  </si>
  <si>
    <t>Fem.</t>
  </si>
  <si>
    <t>Îmbolnăviri noi după grupe de vârstă</t>
  </si>
  <si>
    <t>6. Personal</t>
  </si>
  <si>
    <t>sub 1 an</t>
  </si>
  <si>
    <t>1-14 ani</t>
  </si>
  <si>
    <t>15-64 ani</t>
  </si>
  <si>
    <t>65 ani şi peste</t>
  </si>
  <si>
    <t>Cabinet medical de stomatologie dr. Antalka Huba László</t>
  </si>
  <si>
    <t>Bordás Ildikó</t>
  </si>
  <si>
    <t>T02570</t>
  </si>
  <si>
    <t>Cabinet medical de stomatologie dr. Bordás Ildikó</t>
  </si>
  <si>
    <t>bordas.ildiko89@yahoo.com</t>
  </si>
  <si>
    <t>epythekid@yahoo.com</t>
  </si>
  <si>
    <t>"DENTAL GYÕRGY"</t>
  </si>
  <si>
    <t>527166 Arcuş, P-ţa Gábor Áron nr. 237</t>
  </si>
  <si>
    <t>Kovács Andrea</t>
  </si>
  <si>
    <t>T02144</t>
  </si>
  <si>
    <t>0754-616232</t>
  </si>
  <si>
    <t>Nagy Előd Zsolt</t>
  </si>
  <si>
    <t>T02650</t>
  </si>
  <si>
    <t>Cabinet medical de stomatologie dr. Nagy Előd Zsolt</t>
  </si>
  <si>
    <t>n_ezs@yahoo.com</t>
  </si>
  <si>
    <t>T02667</t>
  </si>
  <si>
    <t>Cabinet medical de stomatologie dr. Nagy Melinda</t>
  </si>
  <si>
    <t>melinnagy@yahoo.com</t>
  </si>
  <si>
    <t>0745-380736</t>
  </si>
  <si>
    <t>Cabinet medical de stomatologie Dr. Păpară</t>
  </si>
  <si>
    <t>0740-035157</t>
  </si>
  <si>
    <t>Cabinet stomatologic "HAPPY DENT" dr. Szigeti</t>
  </si>
  <si>
    <t>dr.szigeti@yahoo.com</t>
  </si>
  <si>
    <t>Vitályos Noémi</t>
  </si>
  <si>
    <t>La eventualele întrebări puteți cere lămuriri de la Compartimentul Statistică şi Informatică la numărul de telefon 0267-351398.</t>
  </si>
  <si>
    <r>
      <t xml:space="preserve">Raportul trebuie trimis la adresa </t>
    </r>
    <r>
      <rPr>
        <b/>
        <i/>
        <sz val="11"/>
        <rFont val="Calibri"/>
        <family val="2"/>
      </rPr>
      <t>info@dspcovasna.ro</t>
    </r>
    <r>
      <rPr>
        <i/>
        <sz val="11"/>
        <rFont val="Calibri"/>
        <family val="2"/>
      </rPr>
      <t xml:space="preserve"> </t>
    </r>
    <r>
      <rPr>
        <i/>
        <sz val="11"/>
        <rFont val="Calibri"/>
        <family val="2"/>
      </rPr>
      <t>până la data specificată mai inainte.</t>
    </r>
  </si>
  <si>
    <t>Medic titular</t>
  </si>
  <si>
    <t>Cod cabinet</t>
  </si>
  <si>
    <t>Denumire cabinet</t>
  </si>
  <si>
    <t>Vă rugăm să selectați din liste</t>
  </si>
  <si>
    <t>Data nașterii</t>
  </si>
  <si>
    <t>Sexul</t>
  </si>
  <si>
    <t>feminin</t>
  </si>
  <si>
    <t>normă întreagă</t>
  </si>
  <si>
    <t>masculin</t>
  </si>
  <si>
    <t>normă parţială</t>
  </si>
  <si>
    <t>DataNast</t>
  </si>
  <si>
    <t>Albert-Dálnoki Ágnes</t>
  </si>
  <si>
    <t>T02730</t>
  </si>
  <si>
    <t>Cabinet stomatologic "ÁGNES-DENTAL"  dr. Albert-Dálnoki Ágnes</t>
  </si>
  <si>
    <t>dalnoki_agica@yahoo.com</t>
  </si>
  <si>
    <t>Barkó István</t>
  </si>
  <si>
    <t>925790</t>
  </si>
  <si>
    <t>SC BARKÓ-DENT SRL</t>
  </si>
  <si>
    <t>0722 271904</t>
  </si>
  <si>
    <t>istvan_dent@yahoo.com</t>
  </si>
  <si>
    <t>S.C. BOKOR DENT S.R.L.</t>
  </si>
  <si>
    <t>0749 987189</t>
  </si>
  <si>
    <t>0753 029810</t>
  </si>
  <si>
    <t>Cabinet medical de stomatologie Dr. Bunta Orsolya</t>
  </si>
  <si>
    <t>728450</t>
  </si>
  <si>
    <t>jooeniko@yahoo.com</t>
  </si>
  <si>
    <t>Kátai Elisabeta</t>
  </si>
  <si>
    <t>567927</t>
  </si>
  <si>
    <t>"FRANCISKA" SRL</t>
  </si>
  <si>
    <t>0267 351462</t>
  </si>
  <si>
    <t>elykatai@yahoo.com</t>
  </si>
  <si>
    <t>Kátai Francisc</t>
  </si>
  <si>
    <t>925862</t>
  </si>
  <si>
    <t>SC IZODENT-X SRL</t>
  </si>
  <si>
    <t>0367 407504</t>
  </si>
  <si>
    <t>francisc_katai@yahoo.com</t>
  </si>
  <si>
    <t>Koros Hilda-Eszter</t>
  </si>
  <si>
    <t>T02755</t>
  </si>
  <si>
    <t>koroshilda@gmail.com</t>
  </si>
  <si>
    <t>Mátyás Zsuzsa</t>
  </si>
  <si>
    <t>Cabinet medical de stomatologie dr. Mátyás Zsuzsa</t>
  </si>
  <si>
    <t>Mikó Mária</t>
  </si>
  <si>
    <t>729076</t>
  </si>
  <si>
    <t>"MIKÓ-DENT" SRL</t>
  </si>
  <si>
    <t>0267-311014</t>
  </si>
  <si>
    <t>mikomarika20@yahoo.co.uk</t>
  </si>
  <si>
    <t>szabolaszlodent@gmail.com</t>
  </si>
  <si>
    <t>Thiesz Anikó-Tünde</t>
  </si>
  <si>
    <t>977547</t>
  </si>
  <si>
    <t>SC STOMATHIESZ SRL</t>
  </si>
  <si>
    <t>thiesz_aniko@yahoo.com</t>
  </si>
  <si>
    <t>Turóczi Melinda</t>
  </si>
  <si>
    <t>Vikárius Katalin</t>
  </si>
  <si>
    <t>T02747</t>
  </si>
  <si>
    <t>Cabinet medical de stomatologie dr. Vikárius Katalin</t>
  </si>
  <si>
    <t>vikarius_kati@yahoo.com</t>
  </si>
  <si>
    <t>Kanabé Kinga-Mónika</t>
  </si>
  <si>
    <t>T02802</t>
  </si>
  <si>
    <t>Cabinet stomatologic "HEALTHYDENT" dr. Kanabé Kinga-Mónika</t>
  </si>
  <si>
    <t>kingamonika90@gmail.com</t>
  </si>
  <si>
    <t>0771-479800</t>
  </si>
  <si>
    <t>527143 Estelnic nr. 175</t>
  </si>
  <si>
    <t>527130 Ozun str. Mikes nr. 101 bl. 4 sc. C ap. 1</t>
  </si>
  <si>
    <t>520050 Sfântu Gheorghe str. Stadionului nr. 16</t>
  </si>
  <si>
    <t>527130 Ozun str. Gábor Áron nr.41</t>
  </si>
  <si>
    <t>527160 Turia str. Principală nr. 835</t>
  </si>
  <si>
    <t>527095 Ghidfalău str. Principală nr. 233/A</t>
  </si>
  <si>
    <t>527125 Ojdula nr. 1008</t>
  </si>
  <si>
    <t>527090 Ghelința nr. 325</t>
  </si>
  <si>
    <t>527065 Catalina nr. 57</t>
  </si>
  <si>
    <t>0751-807717</t>
  </si>
  <si>
    <t>527060 Brețcu nr. 212</t>
  </si>
  <si>
    <t>Cabinet medical de stomatologie dr. Koros Hilda-Eszter</t>
  </si>
  <si>
    <t>S.C. MINDENT-MENT S.R.L.</t>
  </si>
  <si>
    <t>kovacsandrea0722@gmail.com</t>
  </si>
  <si>
    <t>0367-412445</t>
  </si>
  <si>
    <t>Cabinet medical de stomatologie dr. Mester-Nagy Ildikó</t>
  </si>
  <si>
    <t>Nagy Szende-Erika</t>
  </si>
  <si>
    <t>T02892</t>
  </si>
  <si>
    <t>Cabinet medical de stomatologie dr. Nagy Szende-Erika</t>
  </si>
  <si>
    <t>0740-126746</t>
  </si>
  <si>
    <t>nagyszende90@gmail.com</t>
  </si>
  <si>
    <t>527155 Sita Buzăului str. Ciumernicel nr. 50</t>
  </si>
  <si>
    <t>525400 Târgu Secuiesc str.1 Decembrie 1918 nr.32 bl.20</t>
  </si>
  <si>
    <t>525200 Covasna str. Libertăţii nr. 22 bl.3 sc.D ap.1</t>
  </si>
  <si>
    <t>Todor-Simion Alexandru-Ladislau</t>
  </si>
  <si>
    <t>T02931</t>
  </si>
  <si>
    <t>Cabinet medical de stomatologie dr. Vitályos Noémi</t>
  </si>
  <si>
    <t>0744-699090</t>
  </si>
  <si>
    <t>525100 Baraolt P-ţa Libertății nr.19 bl.D</t>
  </si>
  <si>
    <t>gyergyayerzsebet@yahoo.com</t>
  </si>
  <si>
    <t>0267-351532</t>
  </si>
  <si>
    <t>Dezsõ Attila</t>
  </si>
  <si>
    <t>Cabinet stomatologic "dr.Dezsõ Attila"</t>
  </si>
  <si>
    <t>Dolcsig Tamás</t>
  </si>
  <si>
    <t>T53420</t>
  </si>
  <si>
    <t>S.C. DOTA DENT S.R.L.</t>
  </si>
  <si>
    <t>0742-999477</t>
  </si>
  <si>
    <t>dolcsig_tamas@yahoo.com</t>
  </si>
  <si>
    <t>Fazakas-Enyed Szabolcs</t>
  </si>
  <si>
    <t>0744-857743</t>
  </si>
  <si>
    <t>fazakasszabolcs@yahoo.com</t>
  </si>
  <si>
    <t>Ferenczi Ágnes-Orsolya</t>
  </si>
  <si>
    <t>T02956</t>
  </si>
  <si>
    <t>Cabinet stomatologic "O-DENT" dr. Ferenczi Ágnes-Orsolya</t>
  </si>
  <si>
    <t>0740-050747</t>
  </si>
  <si>
    <t>agnesorsi@yahoo.com</t>
  </si>
  <si>
    <t>Gyergyai Elisabeta</t>
  </si>
  <si>
    <t>729148</t>
  </si>
  <si>
    <t>"ELISABETH PRO-VITA-DENT"</t>
  </si>
  <si>
    <t>S.C. OANA LUNGU DENT S.R.L.</t>
  </si>
  <si>
    <t>0766-638802</t>
  </si>
  <si>
    <t>Nichita Irina</t>
  </si>
  <si>
    <t>T02546</t>
  </si>
  <si>
    <t>Cabinet medical de stomatologie dr. Nichita Irina</t>
  </si>
  <si>
    <t>0746-685603</t>
  </si>
  <si>
    <t>nichitairina23@gmail.com</t>
  </si>
  <si>
    <t>serbandent@yahoo.com</t>
  </si>
  <si>
    <t>Támpa-Ráduly Antónia</t>
  </si>
  <si>
    <t>T02964</t>
  </si>
  <si>
    <t>Cabinet stomatologic "ORALCARE" dr. Támpa-Ráduly Antónia</t>
  </si>
  <si>
    <t>0746-046848</t>
  </si>
  <si>
    <t>antocy88@yahoo.com</t>
  </si>
  <si>
    <t>0746-260628</t>
  </si>
  <si>
    <t>Vornehm Noémi-Elena</t>
  </si>
  <si>
    <t>925645</t>
  </si>
  <si>
    <t>S.C. NEVODENT S.R.L.</t>
  </si>
  <si>
    <t>0741-051296</t>
  </si>
  <si>
    <t>inczenoemi@yahoo.com</t>
  </si>
  <si>
    <t>Kászoni Katalin</t>
  </si>
  <si>
    <t>SC KATADENT SRL</t>
  </si>
  <si>
    <t>kkaszoni@gmail.com</t>
  </si>
  <si>
    <t>520076 Sfântu Gheorghe str.1 Decembrie1918 bl.1 sc.B ap.1</t>
  </si>
  <si>
    <t>barnafarkas@yahoo.co.uk</t>
  </si>
  <si>
    <t>igondosjr@yahoo.com</t>
  </si>
  <si>
    <t>kovacsaron@yahoo.com</t>
  </si>
  <si>
    <t>0754-233138</t>
  </si>
  <si>
    <t>520023 Sfântu Gheorghe str. Józef Bem nr.2 bl.3 sc.C ap.3</t>
  </si>
  <si>
    <t>T53494</t>
  </si>
  <si>
    <t>S.C. ANTALKA COMFORT DENT S.R.L.</t>
  </si>
  <si>
    <t>Bálint Tulit Enikő</t>
  </si>
  <si>
    <t>T53541</t>
  </si>
  <si>
    <t>Cabinet medical de stomatologie dr. Bálint Tulit Enikő (punct de lucru)</t>
  </si>
  <si>
    <t>0758-428605</t>
  </si>
  <si>
    <t>b.encike86@yahoo.com</t>
  </si>
  <si>
    <t>T53605</t>
  </si>
  <si>
    <t>S.C. BARKÓ-DENT IMPLANT S.R.L.</t>
  </si>
  <si>
    <t>Cabinet de stomatologie dr. Fehér Zsófia</t>
  </si>
  <si>
    <t>525100 Baraolt str. Trandafirilor nr.14 bl.C1 ap.6</t>
  </si>
  <si>
    <t>925411</t>
  </si>
  <si>
    <t>0721798185</t>
  </si>
  <si>
    <t>Király Tímea-Zsuzsanna</t>
  </si>
  <si>
    <t>T53525</t>
  </si>
  <si>
    <t>S.C. KIRÁLY TIMEAPEDIDENT S.R.L.</t>
  </si>
  <si>
    <t>0749-291731</t>
  </si>
  <si>
    <t>timea.kiraly92@gmail.com</t>
  </si>
  <si>
    <t>0729-156349</t>
  </si>
  <si>
    <t>520019 Sfântu Gheorghe str. Ciucului nr. 62</t>
  </si>
  <si>
    <t>0748-386029</t>
  </si>
  <si>
    <t>T53638</t>
  </si>
  <si>
    <t>S.C. NATURAL-ENAMEL S.R.L.</t>
  </si>
  <si>
    <t>Nagy Enikő</t>
  </si>
  <si>
    <t>977434</t>
  </si>
  <si>
    <t>Cabinet de stomatologie "BABESZDENT" dr.Nagy Enikő</t>
  </si>
  <si>
    <t>0740-089582</t>
  </si>
  <si>
    <t>keserueniko@yahoo.com</t>
  </si>
  <si>
    <t>Németh Orsolya-Gabriella</t>
  </si>
  <si>
    <t>T53582</t>
  </si>
  <si>
    <t>Cabinet stomatologic "ORSI-DENT" dr. Németh Orsolya-Gabriella</t>
  </si>
  <si>
    <t>0758-461981</t>
  </si>
  <si>
    <t>kicsidorsika@yahoo.com</t>
  </si>
  <si>
    <t>S.C. IRIX DIVAIX S.R.L.</t>
  </si>
  <si>
    <t>T53621</t>
  </si>
  <si>
    <t>Pászka Norbert</t>
  </si>
  <si>
    <t>T53478</t>
  </si>
  <si>
    <t>Cabinet medical de stomatologie dr. Pászka Norbert</t>
  </si>
  <si>
    <t>0752-512738</t>
  </si>
  <si>
    <t>paszkanorbert@gmail.com</t>
  </si>
  <si>
    <t>Szász Noémi</t>
  </si>
  <si>
    <t>T53533</t>
  </si>
  <si>
    <t>Cabinet medical de stomatologie dr. Szász Noémi</t>
  </si>
  <si>
    <t>T53662</t>
  </si>
  <si>
    <t>S.C. ORAL CARE TRA S.R.L.</t>
  </si>
  <si>
    <t>Trinfa Imola</t>
  </si>
  <si>
    <t>T53646</t>
  </si>
  <si>
    <t>S.C. TRINFA-DENTAL S.R.L.</t>
  </si>
  <si>
    <t>trinfaimola@gmail.com</t>
  </si>
  <si>
    <t>0745-818606</t>
  </si>
  <si>
    <t>NevMedTit</t>
  </si>
  <si>
    <t>Adatok.Nev</t>
  </si>
  <si>
    <t>cim</t>
  </si>
  <si>
    <t>Tel</t>
  </si>
  <si>
    <t>Emil</t>
  </si>
  <si>
    <t>SedSec1</t>
  </si>
  <si>
    <t>SedSec2</t>
  </si>
  <si>
    <t>Derzsi Emőke</t>
  </si>
  <si>
    <t>S.C. DCM INNOVATION DENTAL S.R.L.</t>
  </si>
  <si>
    <t>T53767</t>
  </si>
  <si>
    <t>0740-527030</t>
  </si>
  <si>
    <t>S.C. FAZAKAS DENTAL CLINIQUE S.R.L.</t>
  </si>
  <si>
    <t>T53695</t>
  </si>
  <si>
    <t>0740-534532</t>
  </si>
  <si>
    <t>Igyártó Arnold</t>
  </si>
  <si>
    <t>S.C. ARBO-DENTAL S.R.L.</t>
  </si>
  <si>
    <t>T53742</t>
  </si>
  <si>
    <t>0753-583323</t>
  </si>
  <si>
    <t>arni_fmx@yahoo.com</t>
  </si>
  <si>
    <t>CABINET STOMATOLOGIC DR. KÉMENES IOSIF</t>
  </si>
  <si>
    <t>Kémenes József</t>
  </si>
  <si>
    <t>Cabinet medical de stomatologie dr. Kémenes József</t>
  </si>
  <si>
    <t>T53806</t>
  </si>
  <si>
    <t>0745-850223</t>
  </si>
  <si>
    <t>S.C. TOZLOVANU DENTALUX S.R.L.</t>
  </si>
  <si>
    <t>T53775</t>
  </si>
  <si>
    <t>0734-477892</t>
  </si>
  <si>
    <t>horia.tozlovanu@gmail.com</t>
  </si>
  <si>
    <t>0742-815952</t>
  </si>
  <si>
    <t>nono@planet.ro</t>
  </si>
  <si>
    <t>Barkó István'</t>
  </si>
  <si>
    <t>Bogyó Csilla</t>
  </si>
  <si>
    <t>T53871</t>
  </si>
  <si>
    <t>Cabinet stomatologic "DENT ART" dr. Bogyó Csilla</t>
  </si>
  <si>
    <t>0733-007002</t>
  </si>
  <si>
    <t>csillabogyo26@gmail.com</t>
  </si>
  <si>
    <t>emokederzsi@gmail.com</t>
  </si>
  <si>
    <t>520085 Sfântu Gheorghe str. Sporturilor nr. 9 bl.5 sc.D ap.4</t>
  </si>
  <si>
    <t>Lukács Helga-Erika</t>
  </si>
  <si>
    <t>T53896</t>
  </si>
  <si>
    <t>S.C. VARGA DENT S.R.L.</t>
  </si>
  <si>
    <t>0742-364347</t>
  </si>
  <si>
    <t>lukacs_helga@yahoo.com</t>
  </si>
  <si>
    <t>Mészáros Margit</t>
  </si>
  <si>
    <t>T53927</t>
  </si>
  <si>
    <t>S.C. MARGO SMILE DENT S.R.L.</t>
  </si>
  <si>
    <t>l_margitka@yahoo.com</t>
  </si>
  <si>
    <t>Nagy Kinga</t>
  </si>
  <si>
    <t>T53855</t>
  </si>
  <si>
    <t>S.C. NKMEDIS21 S.R.L.</t>
  </si>
  <si>
    <t>0751-597598</t>
  </si>
  <si>
    <t>drnagykinga@gmail.com</t>
  </si>
  <si>
    <t>T53935</t>
  </si>
  <si>
    <t>S.C. SEPSI CENTRUM DENTAL S.R.L.</t>
  </si>
  <si>
    <t>T53847</t>
  </si>
  <si>
    <t>S.C. DOKIDENT S.R.L.</t>
  </si>
  <si>
    <r>
      <t>7. Cheltuielile unităților sanitare care acorda asistență medicală ambulatorie,</t>
    </r>
    <r>
      <rPr>
        <b/>
        <sz val="10"/>
        <color indexed="10"/>
        <rFont val="Calibri"/>
        <family val="2"/>
      </rPr>
      <t xml:space="preserve"> în anul financiar 2020</t>
    </r>
    <r>
      <rPr>
        <b/>
        <sz val="10"/>
        <color indexed="8"/>
        <rFont val="Calibri"/>
        <family val="2"/>
      </rPr>
      <t xml:space="preserve">, pe surse de finanțare, categorii de cheltuieli </t>
    </r>
  </si>
  <si>
    <r>
      <t xml:space="preserve">6. Cheltuielile unităților sanitare care acordă asistență medicală ambulatorie, </t>
    </r>
    <r>
      <rPr>
        <b/>
        <sz val="10"/>
        <color indexed="10"/>
        <rFont val="Calibri"/>
        <family val="2"/>
      </rPr>
      <t>în anul financiar 2020</t>
    </r>
    <r>
      <rPr>
        <b/>
        <sz val="10"/>
        <color indexed="8"/>
        <rFont val="Calibri"/>
        <family val="2"/>
      </rPr>
      <t>, pe tipuri de servicii</t>
    </r>
  </si>
  <si>
    <t>Cheltuielile se referă la anul financiar 2020, sumele se vor raporta în mii lei!</t>
  </si>
  <si>
    <t>T54013</t>
  </si>
  <si>
    <t>S.C. CABINET DENTART DR. BOGYÓ CSILLA S.R.L.</t>
  </si>
  <si>
    <t>Butușanu Alexandr</t>
  </si>
  <si>
    <t>T54062</t>
  </si>
  <si>
    <t>S.C. LEHUAK DENT S.R.L.</t>
  </si>
  <si>
    <t>butushanua@gmail.com</t>
  </si>
  <si>
    <t>Ghironte-Finna Iringó</t>
  </si>
  <si>
    <t>T53574</t>
  </si>
  <si>
    <t>Cabinet stomatologic "NEW DENT" dr. Ghironte-Finna Iringó</t>
  </si>
  <si>
    <t>0767-346698</t>
  </si>
  <si>
    <t>finna.iringo@yahoo.ro</t>
  </si>
  <si>
    <t>T54021</t>
  </si>
  <si>
    <t>S.C. SMILE-BY-GYR S.R.L.</t>
  </si>
  <si>
    <t>0742-003467</t>
  </si>
  <si>
    <t>gyergyayreka@gmail.com</t>
  </si>
  <si>
    <t>Joó Csilla Enikő</t>
  </si>
  <si>
    <t>S.C. PRODUCȚIE SY-CO S.R.L.</t>
  </si>
  <si>
    <t>0267-316049</t>
  </si>
  <si>
    <t>520042 Sfântu Gheorghe B-dul gen. Grigore Bălan nr.22 bl.23 sc.B ap.4</t>
  </si>
  <si>
    <t>0749-074488</t>
  </si>
  <si>
    <t>Rétyi Zsigmond</t>
  </si>
  <si>
    <t>T53943</t>
  </si>
  <si>
    <t>S.C. TITANIUM DENTAL S.R.L.</t>
  </si>
  <si>
    <t>0770-705705</t>
  </si>
  <si>
    <t>Szabó-Ádám Imola</t>
  </si>
  <si>
    <t>T53951</t>
  </si>
  <si>
    <t>Cabinet medical de stomatologie dr. Szabó-Ádám Imola</t>
  </si>
  <si>
    <t>0740-092561</t>
  </si>
  <si>
    <t>szabo_mola@yahoo.com</t>
  </si>
  <si>
    <r>
      <t xml:space="preserve">Alăturat vă înaintăm formularul privind activitatea cabinetului Dvs. pe anul 2023.
Vă rugăm a ne returna completat până la data de </t>
    </r>
    <r>
      <rPr>
        <b/>
        <i/>
        <sz val="11"/>
        <rFont val="Calibri"/>
        <family val="2"/>
      </rPr>
      <t>20 ianuarie 2024</t>
    </r>
    <r>
      <rPr>
        <i/>
        <sz val="11"/>
        <rFont val="Calibri"/>
        <family val="2"/>
      </rPr>
      <t>.</t>
    </r>
  </si>
  <si>
    <r>
      <t xml:space="preserve">Raportul conține cinci foi de lucru: </t>
    </r>
    <r>
      <rPr>
        <b/>
        <i/>
        <sz val="11"/>
        <rFont val="Calibri"/>
        <family val="2"/>
      </rPr>
      <t>Program</t>
    </r>
    <r>
      <rPr>
        <i/>
        <sz val="11"/>
        <rFont val="Calibri"/>
        <family val="2"/>
      </rPr>
      <t>,</t>
    </r>
    <r>
      <rPr>
        <b/>
        <i/>
        <sz val="11"/>
        <rFont val="Calibri"/>
        <family val="2"/>
      </rPr>
      <t>Consultatii,  Personal</t>
    </r>
    <r>
      <rPr>
        <i/>
        <sz val="11"/>
        <rFont val="Calibri"/>
        <family val="2"/>
      </rPr>
      <t xml:space="preserve"> și </t>
    </r>
    <r>
      <rPr>
        <b/>
        <i/>
        <sz val="11"/>
        <rFont val="Calibri"/>
        <family val="2"/>
      </rPr>
      <t>Cheltuieli.</t>
    </r>
    <r>
      <rPr>
        <i/>
        <sz val="11"/>
        <rFont val="Calibri"/>
        <family val="2"/>
      </rPr>
      <t xml:space="preserve"> Foaia de lucru poate fi deschis prin selectarea lui la partea inferioară a registrului.
Datele referitoare la cabinetul medical puteți completa pe foaia </t>
    </r>
    <r>
      <rPr>
        <b/>
        <i/>
        <sz val="11"/>
        <rFont val="Calibri"/>
        <family val="2"/>
      </rPr>
      <t>Program</t>
    </r>
    <r>
      <rPr>
        <i/>
        <sz val="11"/>
        <rFont val="Calibri"/>
        <family val="2"/>
      </rPr>
      <t xml:space="preserve">: click pe celula B3 pe lângă eticheta Medic de titular iar din lista derulantă alegeți numele Dvs. Datele referitoare la cabinet vor fi completate automat. </t>
    </r>
  </si>
  <si>
    <t>1. Dacă aţi avut contract cu Casa de Asigurări de Sănătate pe anul 2023?</t>
  </si>
  <si>
    <r>
      <t>4. Personal sanitar încadrat în muncă</t>
    </r>
    <r>
      <rPr>
        <b/>
        <sz val="10"/>
        <color indexed="10"/>
        <rFont val="Calibri"/>
        <family val="2"/>
      </rPr>
      <t xml:space="preserve"> (inclusiv medicul stomatolog)</t>
    </r>
  </si>
  <si>
    <r>
      <t>5. Cheltuielile unităților sanitare care acorda asistență medicală ambulatorie,</t>
    </r>
    <r>
      <rPr>
        <b/>
        <sz val="10"/>
        <color indexed="10"/>
        <rFont val="Calibri"/>
        <family val="2"/>
      </rPr>
      <t xml:space="preserve"> în anul financiar 2022</t>
    </r>
    <r>
      <rPr>
        <b/>
        <sz val="10"/>
        <color indexed="8"/>
        <rFont val="Calibri"/>
        <family val="2"/>
      </rPr>
      <t xml:space="preserve">, pe surse de finanțare, categorii de cheltuieli </t>
    </r>
  </si>
  <si>
    <r>
      <t xml:space="preserve">6. Cheltuielile unităților sanitare care acordă asistență medicală ambulatorie, </t>
    </r>
    <r>
      <rPr>
        <b/>
        <sz val="10"/>
        <color indexed="10"/>
        <rFont val="Calibri"/>
        <family val="2"/>
      </rPr>
      <t>în anul financiar 2022</t>
    </r>
    <r>
      <rPr>
        <b/>
        <sz val="10"/>
        <color indexed="8"/>
        <rFont val="Calibri"/>
        <family val="2"/>
      </rPr>
      <t>, pe tipuri de servicii</t>
    </r>
  </si>
  <si>
    <t xml:space="preserve">ATENȚIE!! Cheltuielile sunt raportate pe baza bilanțului predat pentru anul financiar 2022, iar sumele se vor raporta în mii lei! </t>
  </si>
  <si>
    <t>La pct.-ul 6 se vor completa cheltuielile curente anului 2022, indiferent de sursa de finantare. Pentru completarea datelor se vor avea in vedere urmatoarele precizari:</t>
  </si>
  <si>
    <t>La pct.-ul 5 se vor completa cheltuielile aferente anului 2022 pe surse de finantare avand in vedere urmatoarele:</t>
  </si>
  <si>
    <t xml:space="preserve">520033 Sfântu Gheorghe/ Sepsiszentgyörgy str. Energiei nr. 2A      </t>
  </si>
  <si>
    <t>527145 Reci/ Réty str. Principală   bl. 2   ap. 1</t>
  </si>
  <si>
    <t>520019 Sfântu Gheorghe/Sepsiszentgyörgy str. Ciucului nr. 11</t>
  </si>
  <si>
    <t>Antalka Huba-László'</t>
  </si>
  <si>
    <t xml:space="preserve">520019 Sfântu Gheorghe/ Sepsiszentgyörgy str. Ciucului nr. 11      </t>
  </si>
  <si>
    <t>525400 Târgu Secuiesc/ Kézdivásárhely str. Bethlen Gábor nr. 12 bl. 3 sc. B ap. 5</t>
  </si>
  <si>
    <t xml:space="preserve">520008 Sfântu Gheorghe/ Sepsiszentgyörgy str. 1 Decembrie 1918 nr. 5      </t>
  </si>
  <si>
    <t>520008 Sfântu Gheorghe/Sepsiszentgyörgy str. 1 Decembrie 1918 nr.5</t>
  </si>
  <si>
    <t>525200 Covasna/ Kovászna str. Unirii nr. 3 bl. 9-F   ap. 3</t>
  </si>
  <si>
    <t>520003 Sfântu Gheorghe/ Sepsiszentgyörgy str. Gróf Mikó Imre nr. 4 bl. 1 sc. F ap. 2</t>
  </si>
  <si>
    <t xml:space="preserve">525400 Târgu Secuiesc/ Kézdivásárhely str. Trandafirilor nr. 23      </t>
  </si>
  <si>
    <t xml:space="preserve">525400 Târgu Secuiesc/ Kézdivásárhely str. Fabricii nr. 2/A      </t>
  </si>
  <si>
    <t>520023 Sfântu Gheorghe/ Sepsiszentgyörgy str. Józef Bem nr.2 bl.3 sc.J ap.1</t>
  </si>
  <si>
    <t>Bogyó Csilla'</t>
  </si>
  <si>
    <t>520023 Sfântu Gheorghe/ Sepsiszentgyörgy str. Jozef Bem nr. 2 bl. 3 sc. J ap. 1</t>
  </si>
  <si>
    <t>Bokor Ágnes</t>
  </si>
  <si>
    <t>T54230</t>
  </si>
  <si>
    <t>S.C. ANTALKACT S.R.L.</t>
  </si>
  <si>
    <t>520019 Sfântu Gheorghe/ Sepsiszentgyörgy str. Ciucului nr.11</t>
  </si>
  <si>
    <t>antalkaagota@yahoo.com</t>
  </si>
  <si>
    <t>525400 Târgu Secuiesc/ Kézdivásárhely str. Molnár Józsiás nr. 8 bl. 2 sc. A ap. 3</t>
  </si>
  <si>
    <t>520068 Sfântu Gheorghe/ Sepsiszentgyörgy str. Aleea Scurtă nr. 2 bl. 6 sc. C ap. 4</t>
  </si>
  <si>
    <t>520089 Sfântu Gheorghe/ Sepsiszentgyörgy str. Nicolae Iorga nr. 59 bl. 10 sc. F ap. 4</t>
  </si>
  <si>
    <t>520042 Sfântu Gheorghe/ Sepsiszentgyörgy str. Crângului nr.17 bl.14 sc.C ap.3</t>
  </si>
  <si>
    <t>0758-676990</t>
  </si>
  <si>
    <t>525300 Întorsura Buzăului/ Bodzaforduló str. Ciucaș   bl. 10-E   ap. 1</t>
  </si>
  <si>
    <t xml:space="preserve">527140 Poian/ Kézdiszentkereszt str. Gării nr. 17/B      </t>
  </si>
  <si>
    <t>525400 Târgu Secuiesc/ Kézdivásárhely str. Purczel János nr.1</t>
  </si>
  <si>
    <t>520027 Sfântu Gheorghe/ Sepsiszentgyörgy str. Oltului nr. 37 bl. 27E   ap. 1</t>
  </si>
  <si>
    <t>520038 Sfântu Gheorghe/ Sepsiszentgyörgy str. Romulus Cioflec nr.8 bl.7 sc.D ap.1</t>
  </si>
  <si>
    <t xml:space="preserve">527070 Cernatu de Sus/ Felsőcsernáton str. Principală nr. 1066      </t>
  </si>
  <si>
    <t>520032 Sfântu Gheorghe/ Sepsiszentgyörgy Bd. Grigore Bălan nr.62/2 corpul C ap.2</t>
  </si>
  <si>
    <t xml:space="preserve">527055 Brăduţ/ Bardóc   nr. 210      </t>
  </si>
  <si>
    <t>520023 Sfântu Gheorghe/ Sepsiszentgyörgy str. Józef Bem nr. 2 bl. 3 sc. C ap. 3</t>
  </si>
  <si>
    <t xml:space="preserve">527070 Cernat/ Csernáton   nr. 450      </t>
  </si>
  <si>
    <t xml:space="preserve">525200 Covasna/ Kovászna str. Ștefan Cel Mare nr. 63      </t>
  </si>
  <si>
    <t>525200 Covasna/ Kovászna str. Brazilor nr. 3 bl. 4   ap. 4</t>
  </si>
  <si>
    <t xml:space="preserve">520050 Sfântu Gheorghe/ Sepsiszentgyörgy str. Konsza Samu nr. 22      </t>
  </si>
  <si>
    <t>520009 Sfântu Gheorghe/ Sepsiszentgyörgy str. Konsza Samu nr.22</t>
  </si>
  <si>
    <t>Gyergyay Réka'</t>
  </si>
  <si>
    <t xml:space="preserve">520009 Sfântu Gheorghe/ Sepsiszentgyörgy str. Konsza Samu nr. 22      </t>
  </si>
  <si>
    <t xml:space="preserve">525200 Covasna/ Kovászna str. Ștefan cel Mare nr. 22      </t>
  </si>
  <si>
    <t xml:space="preserve">527090 Ghelinţa/ Gelence   nr. 614      </t>
  </si>
  <si>
    <t>520028 Sfântu Gheorghe/ Sepsiszentgyörgy str. Mikes Kelemen nr. 52/A</t>
  </si>
  <si>
    <t xml:space="preserve">525300 Întorsura Buzăului/ Bodzaforduló str. Mihai Viteazul   bl. B1 sc. PC1  </t>
  </si>
  <si>
    <t>520089 Sfântu Gheorghe/ Sepsiszentgyörgy str. Nicolae Iorga nr.12 bl.22 sc.B ap.3</t>
  </si>
  <si>
    <t xml:space="preserve">527150 Sânzieni/ Kézdiszentlélek str. Principală nr. 341      </t>
  </si>
  <si>
    <t>525400 Târgu Secuiesc/ Kézdivásárhely str. Cernatului nr. 2 bl. 9 sc. A ap. 5</t>
  </si>
  <si>
    <t xml:space="preserve">520027 Sfântu Gheorghe/ Sepsiszentgyörgy str. Gyárfás Jenő nr. 1      </t>
  </si>
  <si>
    <t xml:space="preserve">520014 Sfântu Gheorghe/ Sepsiszentgyörgy str. 1 Decembrie 1918 nr. 5      </t>
  </si>
  <si>
    <t xml:space="preserve">525400 Târgu Secuiesc/ Kézdivásárhely str. Curtea 12 nr. 6      </t>
  </si>
  <si>
    <t xml:space="preserve">527165 Valea Crişului/ Kőröspatak str. Principală nr. 177      </t>
  </si>
  <si>
    <t>527040 Boroșneu Mare/ Nagyborosnyó str. Principală nr. 34</t>
  </si>
  <si>
    <t xml:space="preserve">527105 Ilieni/ Ilyefalva str. Principală nr. 222      </t>
  </si>
  <si>
    <t>527110 Lemnia/ Lemhény nr. 170</t>
  </si>
  <si>
    <t xml:space="preserve">520023 Sfântu Gheorghe/ Sepsiszentgyörgy str. Gödri Ferenc nr. 4/4      </t>
  </si>
  <si>
    <t xml:space="preserve">527185 Zagon/ Zágon   nr. 105      </t>
  </si>
  <si>
    <t>520050 Sfântu Gheorghe/ Sepsiszentgyörgy str. Aleea Scurtă nr. 2 bl. 6 sc. C ap. 4</t>
  </si>
  <si>
    <t>T54263</t>
  </si>
  <si>
    <t>S.C. DENTIUM - LUKÁCS S.R.L.</t>
  </si>
  <si>
    <t>527080 Comandău/ Kommandó nr.54 etaj.P ap.V</t>
  </si>
  <si>
    <t>Lukács Helga-Erika'</t>
  </si>
  <si>
    <t>525400 Târgu Secuiesc/ Kézdivásárhely P-ța Gábor Áron nr.7 (Corpul de clădire B)</t>
  </si>
  <si>
    <t>525300 Întorsura Buzăului/ Bodzaforduló str. Mihai Viteazul nr. 260</t>
  </si>
  <si>
    <t>525400 Târgu Secuiesc/ Kézdivásárhely str. Molnár Józsiás nr. 1 bl. 7 sc. B ap. 16</t>
  </si>
  <si>
    <t xml:space="preserve">520023 Sfântu Gheorghe/ Sepsiszentgyörgy str. Kriza János nr. 5      </t>
  </si>
  <si>
    <t>527005 Aita Mare/ Nagyajta str. Principală nr.329 bl.2 sc.1 parter</t>
  </si>
  <si>
    <t xml:space="preserve">520009 Sfântu Gheorghe/ Sepsiszentgyörgy str. Kőrösi Csoma Sándor nr. 36      </t>
  </si>
  <si>
    <t xml:space="preserve">520050 Sfântu Gheorghe/ Sepsiszentgyörgy str. Luceafărului nr. 2      </t>
  </si>
  <si>
    <t>520089 Sfântu Gheorghe/ Sepsiszentgyörgy str. Nicolae Iorga nr.10  bl.10 sc.C ap.Unit. Nr. 2</t>
  </si>
  <si>
    <t>Nagy Előd Zsolt'</t>
  </si>
  <si>
    <t xml:space="preserve">527075 Chichiş/ Kökös str. Europa nr. 96      </t>
  </si>
  <si>
    <t>520024 Sfântu Gheorghe/ Sepsiszentgyörgy str. Lázár Mihály nr. 63 bl. 63 sc. B ap. 4</t>
  </si>
  <si>
    <t>527030 Belin/ Bölön str. Principală nr.6</t>
  </si>
  <si>
    <t xml:space="preserve">520050 Sfântu Gheorghe/ Sepsiszentgyörgy str. Stadionului nr. 16      </t>
  </si>
  <si>
    <t>520024 Sfântu Gheorghe/ Sepsiszentgyörgy str. Lázár Mihály nr. 3</t>
  </si>
  <si>
    <t>525400 Târgu Secuiesc/ Kézdivásárhely str. Fabricii nr.4</t>
  </si>
  <si>
    <t>Nichita Irina'</t>
  </si>
  <si>
    <t xml:space="preserve">525400 Târgu Secuiesc/ Kézdivásárhely str. Fabricii nr. 4      </t>
  </si>
  <si>
    <t xml:space="preserve">527060 Breţcu/ Bereck   nr. 212      </t>
  </si>
  <si>
    <t xml:space="preserve">527155 Sita Buzăului/ Szitabodza str. Principală nr. 222      </t>
  </si>
  <si>
    <t xml:space="preserve">525300 Întorsura Buzăului/ Bodzaforduló str. Mihai Viteazul nr. 150      </t>
  </si>
  <si>
    <t xml:space="preserve">525400 Târgu Secuiesc/ Kézdivásárhely str. Fabricii nr. 2      </t>
  </si>
  <si>
    <t>520089 Sfântu Gheorghe/ Sepsiszentgyörgy str. Nicolae Iorga Unitatea Comercială nr. I bl.10 sc.B</t>
  </si>
  <si>
    <t>retyi .zsigmond@gmail.com</t>
  </si>
  <si>
    <t>520027 Sfântu Gheorghe/ Sepsiszentgyörgy str. Nicolae Iorga nr. 10 bl. 10 sc. C ap. Unit. Nr.2</t>
  </si>
  <si>
    <t>520042 Sfântu Gheorghe/ Sepsiszentgyörgy str. Nicolae Iorga nr. 16 bl. 12 sc. A ap. 3</t>
  </si>
  <si>
    <t>520076 Sfântu Gheorghe/ Sepsiszentgyörgy str. 1 Decembrie 1918   bl. 1 sc. G ap. 1</t>
  </si>
  <si>
    <t>525400 Târgu Secuiesc/ Kézdivásárhely str. Dózsa György nr. 46 bl. 22-E sc. 0 ap. 2</t>
  </si>
  <si>
    <t xml:space="preserve">525400 Târgu Secuiesc/ Kézdivásárhely str. Păcii nr. 6      </t>
  </si>
  <si>
    <t xml:space="preserve">520024 Sfântu Gheorghe/ Sepsiszentgyörgy str. Lázár Mihály nr. 3      </t>
  </si>
  <si>
    <t>520042 Sfântu Gheorghe/ Sepsiszentgyörgy str. gen. Grigore Bălan   bl. 42 sc. H ap. 2</t>
  </si>
  <si>
    <t>527130 Ozun/ Uzon str. Mikes Kelemen nr. 101 bl. 4   ap. parter comercial</t>
  </si>
  <si>
    <t>520076 Sfântu Gheorghe/ Sepsiszentgyörgy str. 1 Decembrie 1918   bl. 1 sc. F ap. 3</t>
  </si>
  <si>
    <t>Szatmari Andreea</t>
  </si>
  <si>
    <t>977426</t>
  </si>
  <si>
    <t>Cabinet de stomatologie dr. Szatmari Andreea</t>
  </si>
  <si>
    <t xml:space="preserve">527100 Hăghig/ Hídvég str. nr. 1 nr. 14      </t>
  </si>
  <si>
    <t>0740-026656</t>
  </si>
  <si>
    <t>andreeaszatmari@yahoo.com</t>
  </si>
  <si>
    <t xml:space="preserve">525400 Târgu Secuiesc/ Kézdivásárhely str. 1 Decembrie 1918        </t>
  </si>
  <si>
    <t xml:space="preserve">527090 Ghelinţa/ Gelence str. Principală nr. 614      </t>
  </si>
  <si>
    <t>520076 Sfântu Gheorghe/ Sepsiszentgyörgy str. Sporturilor nr.3 bl.1 sc.I ap.1</t>
  </si>
  <si>
    <t>Támpa-Ráduly Antónia'</t>
  </si>
  <si>
    <t>520076 Sfântu Gheorghe/ Sepsiszentgyörgy str. Sporturilor nr. 3 bl. 1 sc. I ap. 1</t>
  </si>
  <si>
    <t>525100 Baraolt/ Barót str. Trandafirilor nr. 9 bl. 1 sc. 3 ap. 9</t>
  </si>
  <si>
    <t>0740-959794</t>
  </si>
  <si>
    <t xml:space="preserve">527190 Zăbala/ Zabola str. Principală nr. 804      </t>
  </si>
  <si>
    <t xml:space="preserve">520050 Sfântu Gheorghe/ Sepsiszentgyörgy str. Berzei nr. 2      </t>
  </si>
  <si>
    <t xml:space="preserve">525200 Covasna/ Kovászna str. Iustinian Teculescu nr. 11      </t>
  </si>
  <si>
    <t>Tozlovanu Horia Teodor</t>
  </si>
  <si>
    <t>525200 Covasna/ Kovászna str. 1 Decembrie 1918 nr.8 U.I.4/1 et.1</t>
  </si>
  <si>
    <t>525100 Baraolt/ Barót str. Trandafirilor nr.14 bl.C1 ap.6</t>
  </si>
  <si>
    <t>520076 Sfântu Gheorghe/ Sepsiszentgyörgy str. 1 Decembrie 1918   bl. 1 sc. B ap. 1</t>
  </si>
  <si>
    <t>520019 Sfântu Gheorghe/Sepsiszentgyörgy str. Ciucului nr. 9</t>
  </si>
  <si>
    <t>Vikárius Katalin'</t>
  </si>
  <si>
    <t xml:space="preserve">520019 Sfântu Gheorghe/ Sepsiszentgyörgy str. Ciucului nr. 9      </t>
  </si>
  <si>
    <t>520005 Sfântu Gheorghe/ Sepsiszentgyörgy str. Váradi József nr. 6 bl. 12 sc. A ap. 1</t>
  </si>
  <si>
    <t xml:space="preserve">520055 Sfântu Gheorghe/ Sepsiszentgyörgy str. Kós Károly nr. 78      </t>
  </si>
  <si>
    <t xml:space="preserve">527020 Băţanii Mari/ Nagybacon str. Principală nr. 474      </t>
  </si>
  <si>
    <t>Balogh Attila</t>
  </si>
  <si>
    <t>T53750</t>
  </si>
  <si>
    <t>S.C. IMPERIAL DENTAL STUDIO S.R.L.</t>
  </si>
  <si>
    <t>520019 Sfântu Gheorghe str. Ciucului nr.31 ap.3</t>
  </si>
  <si>
    <t>0748-181134</t>
  </si>
  <si>
    <t>drbalogh11@gmail.com</t>
  </si>
  <si>
    <t>525400 Târgu Secuiesc str. Ady Endre nr.11 bl.1 sc.B parter</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</si>
</sst>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dd\-mmm\-yy"/>
    <numFmt numFmtId="183" formatCode="[$-418]dddd\,\ d\ mmmm\ yyyy"/>
  </numFmts>
  <fonts count="93">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Calibri"/>
      <family val="2"/>
    </font>
    <font>
      <b/>
      <sz val="10"/>
      <color indexed="8"/>
      <name val="Calibri"/>
      <family val="2"/>
    </font>
    <font>
      <b/>
      <sz val="10"/>
      <color indexed="10"/>
      <name val="Calibri"/>
      <family val="2"/>
    </font>
    <font>
      <i/>
      <sz val="11"/>
      <name val="Calibri"/>
      <family val="2"/>
    </font>
    <font>
      <b/>
      <i/>
      <sz val="11"/>
      <name val="Calibri"/>
      <family val="2"/>
    </font>
    <font>
      <sz val="10"/>
      <name val="Calibri"/>
      <family val="2"/>
    </font>
    <font>
      <b/>
      <sz val="10"/>
      <name val="Calibri"/>
      <family val="2"/>
    </font>
    <font>
      <b/>
      <sz val="12"/>
      <color indexed="10"/>
      <name val="Calibri"/>
      <family val="2"/>
    </font>
    <font>
      <u val="single"/>
      <sz val="11"/>
      <color indexed="20"/>
      <name val="Calibri"/>
      <family val="2"/>
    </font>
    <font>
      <u val="single"/>
      <sz val="11"/>
      <color indexed="12"/>
      <name val="Calibri"/>
      <family val="2"/>
    </font>
    <font>
      <sz val="10"/>
      <color indexed="62"/>
      <name val="Calibri"/>
      <family val="2"/>
    </font>
    <font>
      <b/>
      <sz val="10"/>
      <color indexed="63"/>
      <name val="Calibri"/>
      <family val="2"/>
    </font>
    <font>
      <sz val="10"/>
      <color indexed="63"/>
      <name val="Calibri"/>
      <family val="2"/>
    </font>
    <font>
      <sz val="10"/>
      <color indexed="10"/>
      <name val="Calibri"/>
      <family val="2"/>
    </font>
    <font>
      <b/>
      <sz val="10"/>
      <color indexed="9"/>
      <name val="Calibri"/>
      <family val="2"/>
    </font>
    <font>
      <i/>
      <sz val="10"/>
      <color indexed="23"/>
      <name val="Calibri"/>
      <family val="2"/>
    </font>
    <font>
      <b/>
      <u val="single"/>
      <sz val="10"/>
      <color indexed="8"/>
      <name val="Calibri"/>
      <family val="2"/>
    </font>
    <font>
      <sz val="9"/>
      <color indexed="62"/>
      <name val="Calibri"/>
      <family val="2"/>
    </font>
    <font>
      <b/>
      <sz val="10"/>
      <color indexed="52"/>
      <name val="Calibri"/>
      <family val="2"/>
    </font>
    <font>
      <b/>
      <sz val="11"/>
      <color indexed="62"/>
      <name val="Calibri"/>
      <family val="2"/>
    </font>
    <font>
      <b/>
      <sz val="10"/>
      <color indexed="62"/>
      <name val="Calibri"/>
      <family val="2"/>
    </font>
    <font>
      <i/>
      <sz val="12"/>
      <color indexed="23"/>
      <name val="Calibri"/>
      <family val="2"/>
    </font>
    <font>
      <b/>
      <sz val="9"/>
      <color indexed="8"/>
      <name val="Calibri"/>
      <family val="2"/>
    </font>
    <font>
      <sz val="9"/>
      <color indexed="8"/>
      <name val="Calibri"/>
      <family val="2"/>
    </font>
    <font>
      <sz val="8"/>
      <color indexed="10"/>
      <name val="Calibri"/>
      <family val="2"/>
    </font>
    <font>
      <b/>
      <sz val="8"/>
      <color indexed="10"/>
      <name val="Calibri"/>
      <family val="2"/>
    </font>
    <font>
      <b/>
      <sz val="11"/>
      <color indexed="10"/>
      <name val="Calibri"/>
      <family val="2"/>
    </font>
    <font>
      <sz val="8"/>
      <color indexed="9"/>
      <name val="Calibri"/>
      <family val="2"/>
    </font>
    <font>
      <sz val="10"/>
      <color indexed="9"/>
      <name val="Calibri"/>
      <family val="2"/>
    </font>
    <font>
      <b/>
      <sz val="8"/>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3F3F76"/>
      <name val="Calibri"/>
      <family val="2"/>
    </font>
    <font>
      <b/>
      <sz val="10"/>
      <color rgb="FF3F3F3F"/>
      <name val="Calibri"/>
      <family val="2"/>
    </font>
    <font>
      <sz val="10"/>
      <color rgb="FF3F3F3F"/>
      <name val="Calibri"/>
      <family val="2"/>
    </font>
    <font>
      <sz val="10"/>
      <color rgb="FFFF0000"/>
      <name val="Calibri"/>
      <family val="2"/>
    </font>
    <font>
      <b/>
      <sz val="10"/>
      <color theme="0"/>
      <name val="Calibri"/>
      <family val="2"/>
    </font>
    <font>
      <i/>
      <sz val="10"/>
      <color rgb="FF7F7F7F"/>
      <name val="Calibri"/>
      <family val="2"/>
    </font>
    <font>
      <b/>
      <u val="single"/>
      <sz val="10"/>
      <color theme="1"/>
      <name val="Calibri"/>
      <family val="2"/>
    </font>
    <font>
      <sz val="9"/>
      <color rgb="FF3F3F76"/>
      <name val="Calibri"/>
      <family val="2"/>
    </font>
    <font>
      <b/>
      <sz val="10"/>
      <color theme="1" tint="0.34999001026153564"/>
      <name val="Calibri"/>
      <family val="2"/>
    </font>
    <font>
      <b/>
      <sz val="10"/>
      <color rgb="FFFA7D00"/>
      <name val="Calibri"/>
      <family val="2"/>
    </font>
    <font>
      <b/>
      <sz val="11"/>
      <color rgb="FF3F3F76"/>
      <name val="Calibri"/>
      <family val="2"/>
    </font>
    <font>
      <b/>
      <sz val="10"/>
      <color rgb="FF3F3F76"/>
      <name val="Calibri"/>
      <family val="2"/>
    </font>
    <font>
      <i/>
      <sz val="12"/>
      <color rgb="FF7F7F7F"/>
      <name val="Calibri"/>
      <family val="2"/>
    </font>
    <font>
      <b/>
      <sz val="9"/>
      <color theme="1"/>
      <name val="Calibri"/>
      <family val="2"/>
    </font>
    <font>
      <sz val="9"/>
      <color theme="1"/>
      <name val="Calibri"/>
      <family val="2"/>
    </font>
    <font>
      <sz val="8"/>
      <color rgb="FFFF0000"/>
      <name val="Calibri"/>
      <family val="2"/>
    </font>
    <font>
      <b/>
      <sz val="8"/>
      <color rgb="FFFF0000"/>
      <name val="Calibri"/>
      <family val="2"/>
    </font>
    <font>
      <b/>
      <sz val="11"/>
      <color rgb="FFFF0000"/>
      <name val="Calibri"/>
      <family val="2"/>
    </font>
    <font>
      <b/>
      <sz val="10"/>
      <color rgb="FFFF0000"/>
      <name val="Calibri"/>
      <family val="2"/>
    </font>
    <font>
      <sz val="8"/>
      <color theme="0"/>
      <name val="Calibri"/>
      <family val="2"/>
    </font>
    <font>
      <sz val="10"/>
      <color theme="0"/>
      <name val="Calibri"/>
      <family val="2"/>
    </font>
    <font>
      <b/>
      <sz val="8"/>
      <color theme="0"/>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0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color indexed="8"/>
      </left>
      <right style="thin">
        <color indexed="8"/>
      </right>
      <top style="thin">
        <color indexed="8"/>
      </top>
      <bottom>
        <color indexed="63"/>
      </bottom>
    </border>
    <border>
      <left style="thin">
        <color rgb="FF7F7F7F"/>
      </left>
      <right style="thin">
        <color rgb="FF7F7F7F"/>
      </right>
      <top>
        <color indexed="63"/>
      </top>
      <bottom style="thin">
        <color rgb="FF7F7F7F"/>
      </bottom>
    </border>
    <border>
      <left style="thin">
        <color rgb="FF7F7F7F"/>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style="thin">
        <color rgb="FF7F7F7F"/>
      </left>
      <right style="thin">
        <color rgb="FF7F7F7F"/>
      </right>
      <top style="thin">
        <color rgb="FF7F7F7F"/>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rgb="FF7F7F7F"/>
      </top>
      <bottom style="thin">
        <color rgb="FF7F7F7F"/>
      </bottom>
    </border>
    <border>
      <left style="thin">
        <color rgb="FF7F7F7F"/>
      </left>
      <right style="thin">
        <color rgb="FF7F7F7F"/>
      </right>
      <top>
        <color indexed="63"/>
      </top>
      <bottom>
        <color indexed="63"/>
      </bottom>
    </border>
    <border>
      <left style="thin">
        <color rgb="FF7F7F7F"/>
      </left>
      <right>
        <color indexed="63"/>
      </right>
      <top style="thin">
        <color rgb="FF7F7F7F"/>
      </top>
      <bottom>
        <color indexed="63"/>
      </bottom>
    </border>
    <border>
      <left>
        <color indexed="63"/>
      </left>
      <right>
        <color indexed="63"/>
      </right>
      <top style="thin">
        <color rgb="FF7F7F7F"/>
      </top>
      <bottom>
        <color indexed="63"/>
      </bottom>
    </border>
    <border>
      <left style="thin">
        <color rgb="FF7F7F7F"/>
      </left>
      <right>
        <color indexed="63"/>
      </right>
      <top>
        <color indexed="63"/>
      </top>
      <bottom style="thin">
        <color rgb="FF7F7F7F"/>
      </bottom>
    </border>
    <border>
      <left>
        <color indexed="63"/>
      </left>
      <right>
        <color indexed="63"/>
      </right>
      <top>
        <color indexed="63"/>
      </top>
      <bottom style="thin">
        <color rgb="FF7F7F7F"/>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2" fillId="40" borderId="0" applyNumberFormat="0" applyBorder="0" applyAlignment="0" applyProtection="0"/>
    <xf numFmtId="0" fontId="5" fillId="7" borderId="1" applyNumberFormat="0" applyAlignment="0" applyProtection="0"/>
    <xf numFmtId="0" fontId="53" fillId="41" borderId="2" applyNumberFormat="0" applyAlignment="0" applyProtection="0"/>
    <xf numFmtId="0" fontId="54" fillId="4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3" borderId="7" applyNumberFormat="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57" fillId="4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12" fillId="0" borderId="11" applyNumberFormat="0" applyFill="0" applyAlignment="0" applyProtection="0"/>
    <xf numFmtId="0" fontId="61" fillId="0" borderId="0" applyNumberFormat="0" applyFill="0" applyBorder="0" applyAlignment="0" applyProtection="0"/>
    <xf numFmtId="0" fontId="62" fillId="45" borderId="2" applyNumberFormat="0" applyAlignment="0" applyProtection="0"/>
    <xf numFmtId="0" fontId="1" fillId="46" borderId="12" applyNumberFormat="0" applyAlignment="0" applyProtection="0"/>
    <xf numFmtId="0" fontId="0" fillId="47" borderId="13" applyNumberFormat="0" applyFont="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51" borderId="0" applyNumberFormat="0" applyBorder="0" applyAlignment="0" applyProtection="0"/>
    <xf numFmtId="0" fontId="13" fillId="4" borderId="0" applyNumberFormat="0" applyBorder="0" applyAlignment="0" applyProtection="0"/>
    <xf numFmtId="0" fontId="14" fillId="52" borderId="14" applyNumberFormat="0" applyAlignment="0" applyProtection="0"/>
    <xf numFmtId="0" fontId="63" fillId="0" borderId="15" applyNumberFormat="0" applyFill="0" applyAlignment="0" applyProtection="0"/>
    <xf numFmtId="0" fontId="15" fillId="0" borderId="0" applyNumberFormat="0" applyFill="0" applyBorder="0" applyAlignment="0" applyProtection="0"/>
    <xf numFmtId="0" fontId="64" fillId="53"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47" borderId="13" applyNumberFormat="0" applyFont="0" applyAlignment="0" applyProtection="0"/>
    <xf numFmtId="0" fontId="16" fillId="0" borderId="16" applyNumberFormat="0" applyFill="0" applyAlignment="0" applyProtection="0"/>
    <xf numFmtId="0" fontId="65" fillId="41" borderId="17" applyNumberFormat="0" applyAlignment="0" applyProtection="0"/>
    <xf numFmtId="9" fontId="0" fillId="0" borderId="0" applyFont="0" applyFill="0" applyBorder="0" applyAlignment="0" applyProtection="0"/>
    <xf numFmtId="0" fontId="17" fillId="3" borderId="0" applyNumberFormat="0" applyBorder="0" applyAlignment="0" applyProtection="0"/>
    <xf numFmtId="0" fontId="18" fillId="54" borderId="0" applyNumberFormat="0" applyBorder="0" applyAlignment="0" applyProtection="0"/>
    <xf numFmtId="0" fontId="19" fillId="52" borderId="1" applyNumberFormat="0" applyAlignment="0" applyProtection="0"/>
    <xf numFmtId="0" fontId="66" fillId="0" borderId="0" applyNumberFormat="0" applyFill="0" applyBorder="0" applyAlignment="0" applyProtection="0"/>
    <xf numFmtId="0" fontId="67" fillId="0" borderId="18" applyNumberFormat="0" applyFill="0" applyAlignment="0" applyProtection="0"/>
    <xf numFmtId="0" fontId="68" fillId="0" borderId="0" applyNumberFormat="0" applyFill="0" applyBorder="0" applyAlignment="0" applyProtection="0"/>
  </cellStyleXfs>
  <cellXfs count="285">
    <xf numFmtId="0" fontId="0" fillId="0" borderId="0" xfId="0" applyFont="1" applyAlignment="1">
      <alignment/>
    </xf>
    <xf numFmtId="0" fontId="0" fillId="0" borderId="0" xfId="0" applyAlignment="1">
      <alignment vertical="center"/>
    </xf>
    <xf numFmtId="0" fontId="69" fillId="0" borderId="0" xfId="0" applyFont="1" applyAlignment="1" applyProtection="1">
      <alignment/>
      <protection/>
    </xf>
    <xf numFmtId="1" fontId="55" fillId="0" borderId="0" xfId="71" applyNumberFormat="1" applyFont="1" applyAlignment="1" applyProtection="1">
      <alignment/>
      <protection/>
    </xf>
    <xf numFmtId="0" fontId="69" fillId="0" borderId="0" xfId="0" applyFont="1" applyFill="1" applyAlignment="1" applyProtection="1">
      <alignment/>
      <protection/>
    </xf>
    <xf numFmtId="0" fontId="70" fillId="0" borderId="0" xfId="0" applyFont="1" applyFill="1" applyAlignment="1" applyProtection="1">
      <alignment horizontal="left"/>
      <protection/>
    </xf>
    <xf numFmtId="0" fontId="69" fillId="0" borderId="0" xfId="0" applyFont="1" applyAlignment="1" applyProtection="1">
      <alignment horizontal="right"/>
      <protection/>
    </xf>
    <xf numFmtId="0" fontId="69" fillId="0" borderId="0" xfId="0" applyFont="1" applyAlignment="1" applyProtection="1">
      <alignment/>
      <protection/>
    </xf>
    <xf numFmtId="0" fontId="69" fillId="0" borderId="0" xfId="0" applyFont="1" applyAlignment="1" applyProtection="1">
      <alignment horizontal="left"/>
      <protection/>
    </xf>
    <xf numFmtId="0" fontId="70" fillId="0" borderId="0" xfId="0" applyFont="1" applyAlignment="1" applyProtection="1">
      <alignment/>
      <protection/>
    </xf>
    <xf numFmtId="0" fontId="70" fillId="0" borderId="0" xfId="0" applyFont="1" applyFill="1" applyBorder="1" applyAlignment="1" applyProtection="1">
      <alignment/>
      <protection/>
    </xf>
    <xf numFmtId="1" fontId="70" fillId="0" borderId="0" xfId="0" applyNumberFormat="1" applyFont="1" applyFill="1" applyBorder="1" applyAlignment="1" applyProtection="1">
      <alignment/>
      <protection/>
    </xf>
    <xf numFmtId="0" fontId="70" fillId="0" borderId="0" xfId="0" applyFont="1" applyAlignment="1">
      <alignment/>
    </xf>
    <xf numFmtId="0" fontId="71" fillId="0" borderId="2" xfId="81" applyFont="1" applyFill="1" applyAlignment="1" applyProtection="1">
      <alignment horizontal="center"/>
      <protection/>
    </xf>
    <xf numFmtId="1" fontId="71" fillId="45" borderId="2" xfId="81" applyNumberFormat="1" applyFont="1" applyAlignment="1" applyProtection="1">
      <alignment/>
      <protection locked="0"/>
    </xf>
    <xf numFmtId="0" fontId="71" fillId="0" borderId="2" xfId="81" applyFont="1" applyFill="1" applyAlignment="1" applyProtection="1">
      <alignment horizontal="center" vertical="center" wrapText="1"/>
      <protection/>
    </xf>
    <xf numFmtId="0" fontId="71" fillId="45" borderId="2" xfId="81" applyFont="1" applyAlignment="1" applyProtection="1">
      <alignment/>
      <protection locked="0"/>
    </xf>
    <xf numFmtId="0" fontId="71" fillId="0" borderId="2" xfId="81" applyFont="1" applyFill="1" applyAlignment="1" applyProtection="1">
      <alignment horizontal="center" vertical="center"/>
      <protection/>
    </xf>
    <xf numFmtId="0" fontId="71" fillId="0" borderId="2" xfId="81" applyFont="1" applyFill="1" applyAlignment="1">
      <alignment horizontal="center" vertical="center" wrapText="1"/>
    </xf>
    <xf numFmtId="0" fontId="70" fillId="0" borderId="0" xfId="0" applyFont="1" applyBorder="1" applyAlignment="1" applyProtection="1">
      <alignment vertical="center"/>
      <protection/>
    </xf>
    <xf numFmtId="0" fontId="70" fillId="0" borderId="0" xfId="0" applyFont="1" applyFill="1" applyBorder="1" applyAlignment="1" applyProtection="1">
      <alignment vertical="center" wrapText="1"/>
      <protection/>
    </xf>
    <xf numFmtId="0" fontId="70" fillId="0" borderId="19" xfId="0" applyFont="1" applyBorder="1" applyAlignment="1" applyProtection="1">
      <alignment vertical="center" wrapText="1"/>
      <protection/>
    </xf>
    <xf numFmtId="0" fontId="70" fillId="0" borderId="0" xfId="0" applyFont="1" applyBorder="1" applyAlignment="1" applyProtection="1">
      <alignment vertical="center" wrapText="1"/>
      <protection/>
    </xf>
    <xf numFmtId="0" fontId="70" fillId="0" borderId="19" xfId="0" applyFont="1" applyFill="1" applyBorder="1" applyAlignment="1" applyProtection="1">
      <alignment vertical="center" wrapText="1"/>
      <protection/>
    </xf>
    <xf numFmtId="0" fontId="70" fillId="20" borderId="19" xfId="0" applyFont="1" applyFill="1" applyBorder="1" applyAlignment="1" applyProtection="1">
      <alignment vertical="center" wrapText="1"/>
      <protection/>
    </xf>
    <xf numFmtId="0" fontId="70" fillId="10" borderId="19" xfId="0" applyFont="1" applyFill="1" applyBorder="1" applyAlignment="1" applyProtection="1">
      <alignment vertical="center" wrapText="1"/>
      <protection/>
    </xf>
    <xf numFmtId="0" fontId="70" fillId="0" borderId="20" xfId="0" applyFont="1" applyBorder="1" applyAlignment="1" applyProtection="1">
      <alignment vertical="center" wrapText="1"/>
      <protection/>
    </xf>
    <xf numFmtId="0" fontId="70" fillId="0" borderId="20" xfId="0" applyFont="1" applyBorder="1" applyAlignment="1" applyProtection="1">
      <alignment horizontal="center" vertical="center" wrapText="1"/>
      <protection/>
    </xf>
    <xf numFmtId="0" fontId="70" fillId="0" borderId="20" xfId="0" applyFont="1" applyFill="1" applyBorder="1" applyAlignment="1" applyProtection="1">
      <alignment vertical="center" wrapText="1"/>
      <protection/>
    </xf>
    <xf numFmtId="0" fontId="70" fillId="20" borderId="20" xfId="0" applyFont="1" applyFill="1" applyBorder="1" applyAlignment="1" applyProtection="1">
      <alignment vertical="center" wrapText="1"/>
      <protection/>
    </xf>
    <xf numFmtId="0" fontId="70" fillId="10" borderId="20" xfId="0" applyFont="1" applyFill="1" applyBorder="1" applyAlignment="1" applyProtection="1">
      <alignment vertical="center" wrapText="1"/>
      <protection/>
    </xf>
    <xf numFmtId="0" fontId="69" fillId="0" borderId="21" xfId="0" applyFont="1" applyFill="1" applyBorder="1" applyAlignment="1" applyProtection="1">
      <alignment vertical="center" wrapText="1"/>
      <protection/>
    </xf>
    <xf numFmtId="0" fontId="70" fillId="0" borderId="22" xfId="0" applyFont="1" applyFill="1" applyBorder="1" applyAlignment="1" applyProtection="1">
      <alignment horizontal="center" vertical="center" wrapText="1"/>
      <protection/>
    </xf>
    <xf numFmtId="0" fontId="70" fillId="0" borderId="21" xfId="0" applyFont="1" applyFill="1" applyBorder="1" applyAlignment="1" applyProtection="1">
      <alignment vertical="center" wrapText="1"/>
      <protection/>
    </xf>
    <xf numFmtId="0" fontId="70" fillId="20" borderId="21" xfId="0" applyFont="1" applyFill="1" applyBorder="1" applyAlignment="1" applyProtection="1">
      <alignment vertical="center" wrapText="1"/>
      <protection/>
    </xf>
    <xf numFmtId="0" fontId="70" fillId="0" borderId="21" xfId="0" applyFont="1" applyBorder="1" applyAlignment="1" applyProtection="1">
      <alignment vertical="center" wrapText="1"/>
      <protection/>
    </xf>
    <xf numFmtId="0" fontId="70" fillId="0" borderId="21" xfId="0" applyFont="1" applyBorder="1" applyAlignment="1" applyProtection="1">
      <alignment horizontal="center" vertical="center" wrapText="1"/>
      <protection/>
    </xf>
    <xf numFmtId="0" fontId="69" fillId="0" borderId="19"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69" fillId="0" borderId="21" xfId="0" applyFont="1" applyBorder="1" applyAlignment="1" applyProtection="1">
      <alignment vertical="center" wrapText="1"/>
      <protection/>
    </xf>
    <xf numFmtId="0" fontId="70" fillId="0" borderId="24" xfId="0" applyFont="1" applyFill="1" applyBorder="1" applyAlignment="1" applyProtection="1">
      <alignment vertical="center" wrapText="1"/>
      <protection/>
    </xf>
    <xf numFmtId="0" fontId="70" fillId="0" borderId="25" xfId="0" applyFont="1" applyFill="1" applyBorder="1" applyAlignment="1" applyProtection="1">
      <alignment vertical="center" wrapText="1"/>
      <protection/>
    </xf>
    <xf numFmtId="0" fontId="70" fillId="10" borderId="21" xfId="0" applyFont="1" applyFill="1" applyBorder="1" applyAlignment="1" applyProtection="1">
      <alignment vertical="center" wrapText="1"/>
      <protection/>
    </xf>
    <xf numFmtId="0" fontId="70" fillId="0" borderId="26" xfId="0" applyFont="1" applyFill="1" applyBorder="1" applyAlignment="1" applyProtection="1">
      <alignment vertical="center" wrapText="1"/>
      <protection/>
    </xf>
    <xf numFmtId="0" fontId="70" fillId="0" borderId="20" xfId="0" applyFont="1" applyBorder="1" applyAlignment="1" applyProtection="1">
      <alignment horizontal="left" vertical="top" wrapText="1" indent="2"/>
      <protection/>
    </xf>
    <xf numFmtId="0" fontId="69" fillId="0" borderId="27" xfId="0" applyFont="1" applyBorder="1" applyAlignment="1" applyProtection="1">
      <alignment vertical="center" wrapText="1"/>
      <protection/>
    </xf>
    <xf numFmtId="0" fontId="70" fillId="0" borderId="27" xfId="0" applyFont="1" applyBorder="1" applyAlignment="1" applyProtection="1">
      <alignment horizontal="center" vertical="center" wrapText="1"/>
      <protection/>
    </xf>
    <xf numFmtId="0" fontId="70" fillId="0" borderId="27" xfId="0" applyFont="1" applyFill="1" applyBorder="1" applyAlignment="1" applyProtection="1">
      <alignment vertical="center" wrapText="1"/>
      <protection/>
    </xf>
    <xf numFmtId="0" fontId="70" fillId="0" borderId="21" xfId="0" applyFont="1" applyBorder="1" applyAlignment="1" applyProtection="1">
      <alignment/>
      <protection/>
    </xf>
    <xf numFmtId="0" fontId="70" fillId="0" borderId="19" xfId="0" applyFont="1" applyBorder="1" applyAlignment="1" applyProtection="1">
      <alignment/>
      <protection/>
    </xf>
    <xf numFmtId="0" fontId="70" fillId="0" borderId="20" xfId="0" applyFont="1" applyBorder="1" applyAlignment="1" applyProtection="1">
      <alignment/>
      <protection/>
    </xf>
    <xf numFmtId="0" fontId="70" fillId="0" borderId="21" xfId="0" applyFont="1" applyFill="1" applyBorder="1" applyAlignment="1" applyProtection="1">
      <alignment horizontal="center" vertical="center" wrapText="1"/>
      <protection/>
    </xf>
    <xf numFmtId="0" fontId="70" fillId="0" borderId="28" xfId="0" applyFont="1" applyBorder="1" applyAlignment="1" applyProtection="1">
      <alignment vertical="top" wrapText="1"/>
      <protection/>
    </xf>
    <xf numFmtId="0" fontId="70" fillId="0" borderId="29" xfId="0" applyFont="1" applyBorder="1" applyAlignment="1" applyProtection="1">
      <alignment vertical="top" wrapText="1"/>
      <protection/>
    </xf>
    <xf numFmtId="0" fontId="70" fillId="30" borderId="19" xfId="0" applyFont="1" applyFill="1" applyBorder="1" applyAlignment="1" applyProtection="1">
      <alignment vertical="center" wrapText="1"/>
      <protection/>
    </xf>
    <xf numFmtId="0" fontId="70" fillId="0" borderId="30" xfId="0" applyFont="1" applyBorder="1" applyAlignment="1" applyProtection="1">
      <alignment vertical="top" wrapText="1"/>
      <protection/>
    </xf>
    <xf numFmtId="0" fontId="70" fillId="0" borderId="31" xfId="0" applyFont="1" applyBorder="1" applyAlignment="1" applyProtection="1">
      <alignment vertical="top" wrapText="1"/>
      <protection/>
    </xf>
    <xf numFmtId="0" fontId="70" fillId="30" borderId="20" xfId="0" applyFont="1" applyFill="1" applyBorder="1" applyAlignment="1" applyProtection="1">
      <alignment vertical="center" wrapText="1"/>
      <protection/>
    </xf>
    <xf numFmtId="0" fontId="70" fillId="0" borderId="25" xfId="0" applyFont="1" applyBorder="1" applyAlignment="1" applyProtection="1">
      <alignment vertical="top" wrapText="1"/>
      <protection/>
    </xf>
    <xf numFmtId="0" fontId="70" fillId="0" borderId="22" xfId="0" applyFont="1" applyBorder="1" applyAlignment="1" applyProtection="1">
      <alignment vertical="top" wrapText="1"/>
      <protection/>
    </xf>
    <xf numFmtId="0" fontId="70" fillId="30" borderId="21" xfId="0" applyFont="1" applyFill="1" applyBorder="1" applyAlignment="1" applyProtection="1">
      <alignment vertical="center" wrapText="1"/>
      <protection/>
    </xf>
    <xf numFmtId="0" fontId="69" fillId="0" borderId="0" xfId="0" applyFont="1" applyAlignment="1" applyProtection="1">
      <alignment horizontal="left" vertical="top"/>
      <protection/>
    </xf>
    <xf numFmtId="0" fontId="26" fillId="0" borderId="0" xfId="0" applyFont="1" applyBorder="1" applyAlignment="1" applyProtection="1">
      <alignment horizontal="left" wrapText="1"/>
      <protection/>
    </xf>
    <xf numFmtId="0" fontId="23" fillId="0" borderId="0" xfId="71" applyFont="1" applyAlignment="1">
      <alignment/>
    </xf>
    <xf numFmtId="1" fontId="72" fillId="41" borderId="17" xfId="102" applyNumberFormat="1" applyFont="1" applyAlignment="1" applyProtection="1">
      <alignment/>
      <protection locked="0"/>
    </xf>
    <xf numFmtId="0" fontId="71" fillId="0" borderId="2" xfId="81" applyFont="1" applyFill="1" applyAlignment="1" applyProtection="1">
      <alignment vertical="center" wrapText="1"/>
      <protection/>
    </xf>
    <xf numFmtId="0" fontId="26" fillId="41" borderId="2" xfId="59" applyFont="1" applyAlignment="1" applyProtection="1">
      <alignment vertical="center" wrapText="1"/>
      <protection/>
    </xf>
    <xf numFmtId="0" fontId="70" fillId="0" borderId="0" xfId="0" applyFont="1" applyAlignment="1">
      <alignment/>
    </xf>
    <xf numFmtId="0" fontId="71" fillId="0" borderId="2" xfId="81" applyFont="1" applyFill="1" applyAlignment="1" applyProtection="1">
      <alignment horizontal="center" vertical="center" wrapText="1"/>
      <protection/>
    </xf>
    <xf numFmtId="0" fontId="71" fillId="0" borderId="2" xfId="81" applyFont="1" applyFill="1" applyAlignment="1" applyProtection="1">
      <alignment horizontal="center"/>
      <protection/>
    </xf>
    <xf numFmtId="0" fontId="71" fillId="0" borderId="2" xfId="81" applyFont="1" applyFill="1" applyAlignment="1" applyProtection="1">
      <alignment horizontal="left" vertical="top" wrapText="1"/>
      <protection/>
    </xf>
    <xf numFmtId="0" fontId="73" fillId="41" borderId="17" xfId="102" applyNumberFormat="1" applyFont="1" applyAlignment="1" applyProtection="1">
      <alignment horizontal="center" wrapText="1"/>
      <protection locked="0"/>
    </xf>
    <xf numFmtId="0" fontId="71" fillId="0" borderId="2" xfId="81" applyFont="1" applyFill="1" applyAlignment="1" applyProtection="1">
      <alignment horizontal="left" wrapText="1"/>
      <protection/>
    </xf>
    <xf numFmtId="0" fontId="69" fillId="0" borderId="0" xfId="0" applyFont="1" applyAlignment="1" applyProtection="1">
      <alignment horizontal="left"/>
      <protection/>
    </xf>
    <xf numFmtId="0" fontId="70" fillId="0" borderId="0" xfId="0" applyFont="1" applyAlignment="1" applyProtection="1">
      <alignment/>
      <protection/>
    </xf>
    <xf numFmtId="0" fontId="71" fillId="0" borderId="2" xfId="81" applyFont="1" applyFill="1" applyAlignment="1" applyProtection="1">
      <alignment horizontal="left" vertical="center" wrapText="1"/>
      <protection locked="0"/>
    </xf>
    <xf numFmtId="0" fontId="70" fillId="0" borderId="0" xfId="0" applyFont="1" applyFill="1" applyBorder="1" applyAlignment="1" applyProtection="1">
      <alignment/>
      <protection/>
    </xf>
    <xf numFmtId="1" fontId="70" fillId="0" borderId="0" xfId="0" applyNumberFormat="1" applyFont="1" applyFill="1" applyBorder="1" applyAlignment="1" applyProtection="1">
      <alignment/>
      <protection/>
    </xf>
    <xf numFmtId="0" fontId="71" fillId="0" borderId="2" xfId="81" applyFont="1" applyFill="1" applyAlignment="1">
      <alignment horizontal="center" wrapText="1"/>
    </xf>
    <xf numFmtId="0" fontId="71" fillId="0" borderId="2" xfId="81" applyFont="1" applyFill="1" applyAlignment="1">
      <alignment horizontal="left" vertical="top" wrapText="1"/>
    </xf>
    <xf numFmtId="0" fontId="71" fillId="0" borderId="2" xfId="81" applyFont="1" applyFill="1" applyAlignment="1" applyProtection="1">
      <alignment vertical="center" textRotation="90" wrapText="1"/>
      <protection/>
    </xf>
    <xf numFmtId="0" fontId="71" fillId="0" borderId="2" xfId="81" applyFont="1" applyFill="1" applyAlignment="1" applyProtection="1">
      <alignment horizontal="left" vertical="top" wrapText="1" indent="2"/>
      <protection/>
    </xf>
    <xf numFmtId="0" fontId="71" fillId="0" borderId="2" xfId="81" applyFont="1" applyFill="1" applyAlignment="1" applyProtection="1">
      <alignment/>
      <protection/>
    </xf>
    <xf numFmtId="0" fontId="71" fillId="0" borderId="2" xfId="81" applyFont="1" applyFill="1" applyAlignment="1" applyProtection="1">
      <alignment vertical="top" wrapText="1"/>
      <protection/>
    </xf>
    <xf numFmtId="0" fontId="25" fillId="0" borderId="0" xfId="0" applyFont="1" applyBorder="1" applyAlignment="1" applyProtection="1">
      <alignment horizontal="left" vertical="top" wrapText="1"/>
      <protection/>
    </xf>
    <xf numFmtId="0" fontId="69" fillId="0" borderId="0" xfId="0" applyFont="1" applyAlignment="1" applyProtection="1">
      <alignment horizontal="right"/>
      <protection/>
    </xf>
    <xf numFmtId="0" fontId="69" fillId="0" borderId="0" xfId="0" applyFont="1" applyAlignment="1" applyProtection="1">
      <alignment horizontal="left" vertical="top"/>
      <protection/>
    </xf>
    <xf numFmtId="0" fontId="71" fillId="0" borderId="2" xfId="81" applyFont="1" applyFill="1" applyAlignment="1" applyProtection="1">
      <alignment horizontal="center" vertical="center"/>
      <protection/>
    </xf>
    <xf numFmtId="0" fontId="25" fillId="0" borderId="0" xfId="0" applyFont="1" applyBorder="1" applyAlignment="1" applyProtection="1">
      <alignment wrapText="1"/>
      <protection/>
    </xf>
    <xf numFmtId="0" fontId="26" fillId="0" borderId="0" xfId="0" applyFont="1" applyBorder="1" applyAlignment="1" applyProtection="1">
      <alignment horizontal="left" wrapText="1"/>
      <protection/>
    </xf>
    <xf numFmtId="0" fontId="70" fillId="0" borderId="0" xfId="0" applyFont="1" applyBorder="1" applyAlignment="1" applyProtection="1">
      <alignment vertical="center"/>
      <protection/>
    </xf>
    <xf numFmtId="0" fontId="71" fillId="0" borderId="2" xfId="81" applyFont="1" applyFill="1" applyAlignment="1" applyProtection="1">
      <alignment horizontal="center" wrapText="1"/>
      <protection/>
    </xf>
    <xf numFmtId="0" fontId="70" fillId="0" borderId="0" xfId="0" applyFont="1" applyBorder="1" applyAlignment="1" applyProtection="1">
      <alignment horizontal="center"/>
      <protection/>
    </xf>
    <xf numFmtId="0" fontId="74" fillId="0" borderId="0" xfId="0" applyFont="1" applyBorder="1" applyAlignment="1" applyProtection="1">
      <alignment/>
      <protection/>
    </xf>
    <xf numFmtId="0" fontId="75" fillId="42" borderId="3" xfId="60" applyFont="1" applyAlignment="1" applyProtection="1">
      <alignment/>
      <protection/>
    </xf>
    <xf numFmtId="0" fontId="69" fillId="0" borderId="0" xfId="0" applyFont="1" applyAlignment="1" applyProtection="1">
      <alignment/>
      <protection/>
    </xf>
    <xf numFmtId="0" fontId="70" fillId="55" borderId="19" xfId="0" applyFont="1" applyFill="1" applyBorder="1" applyAlignment="1">
      <alignment/>
    </xf>
    <xf numFmtId="0" fontId="70" fillId="0" borderId="19" xfId="0" applyFont="1" applyBorder="1" applyAlignment="1">
      <alignment/>
    </xf>
    <xf numFmtId="0" fontId="70" fillId="0" borderId="19" xfId="0" applyFont="1" applyBorder="1" applyAlignment="1">
      <alignment vertical="center" wrapText="1"/>
    </xf>
    <xf numFmtId="0" fontId="70" fillId="0" borderId="0" xfId="0" applyFont="1" applyBorder="1" applyAlignment="1">
      <alignment vertical="center" wrapText="1"/>
    </xf>
    <xf numFmtId="0" fontId="70" fillId="0" borderId="0" xfId="0" applyFont="1" applyBorder="1" applyAlignment="1">
      <alignment/>
    </xf>
    <xf numFmtId="0" fontId="70" fillId="55" borderId="19" xfId="0" applyFont="1" applyFill="1" applyBorder="1" applyAlignment="1">
      <alignment vertical="center" wrapText="1"/>
    </xf>
    <xf numFmtId="0" fontId="70" fillId="0" borderId="28" xfId="0" applyFont="1" applyBorder="1" applyAlignment="1">
      <alignment/>
    </xf>
    <xf numFmtId="0" fontId="70" fillId="0" borderId="21" xfId="0" applyFont="1" applyBorder="1" applyAlignment="1">
      <alignment/>
    </xf>
    <xf numFmtId="0" fontId="25" fillId="0" borderId="19" xfId="0" applyFont="1" applyBorder="1" applyAlignment="1">
      <alignment wrapText="1"/>
    </xf>
    <xf numFmtId="0" fontId="20" fillId="56" borderId="32" xfId="98" applyFont="1" applyFill="1" applyBorder="1" applyAlignment="1">
      <alignment horizontal="center"/>
      <protection/>
    </xf>
    <xf numFmtId="0" fontId="70" fillId="0" borderId="0" xfId="0" applyFont="1" applyBorder="1" applyAlignment="1">
      <alignment horizontal="center" vertical="center" wrapText="1"/>
    </xf>
    <xf numFmtId="0" fontId="25" fillId="0" borderId="0" xfId="0" applyFont="1" applyBorder="1" applyAlignment="1">
      <alignment wrapText="1"/>
    </xf>
    <xf numFmtId="0" fontId="25" fillId="0" borderId="0" xfId="0" applyFont="1" applyFill="1" applyBorder="1" applyAlignment="1">
      <alignment wrapText="1"/>
    </xf>
    <xf numFmtId="0" fontId="70" fillId="0" borderId="0" xfId="0" applyFont="1" applyBorder="1" applyAlignment="1" applyProtection="1">
      <alignment/>
      <protection/>
    </xf>
    <xf numFmtId="0" fontId="76" fillId="0" borderId="0" xfId="71" applyFont="1" applyBorder="1" applyAlignment="1" applyProtection="1">
      <alignment/>
      <protection/>
    </xf>
    <xf numFmtId="0" fontId="70" fillId="0" borderId="0" xfId="0" applyFont="1" applyAlignment="1" applyProtection="1">
      <alignment horizontal="left" vertical="top"/>
      <protection/>
    </xf>
    <xf numFmtId="0" fontId="70" fillId="0" borderId="0" xfId="0" applyFont="1" applyAlignment="1" applyProtection="1">
      <alignment horizontal="left"/>
      <protection/>
    </xf>
    <xf numFmtId="0" fontId="70" fillId="0" borderId="0" xfId="0" applyFont="1" applyAlignment="1" applyProtection="1">
      <alignment/>
      <protection/>
    </xf>
    <xf numFmtId="0" fontId="25" fillId="0" borderId="0" xfId="0" applyFont="1" applyBorder="1" applyAlignment="1" applyProtection="1">
      <alignment horizontal="left" vertical="top" wrapText="1"/>
      <protection/>
    </xf>
    <xf numFmtId="0" fontId="25" fillId="0" borderId="0" xfId="0" applyFont="1" applyBorder="1" applyAlignment="1" applyProtection="1">
      <alignment wrapText="1"/>
      <protection/>
    </xf>
    <xf numFmtId="0" fontId="71" fillId="0" borderId="2" xfId="81" applyFont="1" applyFill="1" applyAlignment="1" applyProtection="1">
      <alignment horizontal="center" wrapText="1"/>
      <protection/>
    </xf>
    <xf numFmtId="0" fontId="70" fillId="0" borderId="0" xfId="0" applyFont="1" applyBorder="1" applyAlignment="1" applyProtection="1">
      <alignment horizontal="center"/>
      <protection/>
    </xf>
    <xf numFmtId="0" fontId="74" fillId="0" borderId="0" xfId="0" applyFont="1" applyBorder="1" applyAlignment="1" applyProtection="1">
      <alignment/>
      <protection/>
    </xf>
    <xf numFmtId="0" fontId="75" fillId="42" borderId="3" xfId="60" applyFont="1" applyAlignment="1" applyProtection="1">
      <alignment/>
      <protection/>
    </xf>
    <xf numFmtId="0" fontId="77" fillId="0" borderId="0" xfId="0" applyFont="1" applyAlignment="1" applyProtection="1">
      <alignment/>
      <protection/>
    </xf>
    <xf numFmtId="0" fontId="26" fillId="47" borderId="13" xfId="100" applyFont="1" applyAlignment="1" applyProtection="1">
      <alignment/>
      <protection/>
    </xf>
    <xf numFmtId="0" fontId="25" fillId="47" borderId="13" xfId="100" applyFont="1" applyAlignment="1" applyProtection="1">
      <alignment/>
      <protection/>
    </xf>
    <xf numFmtId="0" fontId="78" fillId="0" borderId="2" xfId="81" applyFont="1" applyFill="1" applyAlignment="1" applyProtection="1">
      <alignment horizontal="left" vertical="top" wrapText="1"/>
      <protection/>
    </xf>
    <xf numFmtId="0" fontId="62" fillId="0" borderId="2" xfId="81" applyFill="1" applyAlignment="1" applyProtection="1">
      <alignment vertical="center" wrapText="1"/>
      <protection/>
    </xf>
    <xf numFmtId="0" fontId="62" fillId="0" borderId="2" xfId="81" applyFill="1" applyAlignment="1" applyProtection="1">
      <alignment horizontal="center" vertical="center" wrapText="1"/>
      <protection/>
    </xf>
    <xf numFmtId="0" fontId="71" fillId="0" borderId="2" xfId="81" applyFont="1" applyFill="1" applyAlignment="1" applyProtection="1">
      <alignment horizontal="center" vertical="center"/>
      <protection/>
    </xf>
    <xf numFmtId="0" fontId="71" fillId="0" borderId="2" xfId="81" applyFont="1" applyFill="1" applyAlignment="1" applyProtection="1">
      <alignment horizontal="center"/>
      <protection/>
    </xf>
    <xf numFmtId="0" fontId="26" fillId="57" borderId="2" xfId="59" applyFont="1" applyFill="1" applyAlignment="1" applyProtection="1">
      <alignment vertical="center" wrapText="1"/>
      <protection/>
    </xf>
    <xf numFmtId="1" fontId="26" fillId="57" borderId="2" xfId="59" applyNumberFormat="1" applyFont="1" applyFill="1" applyAlignment="1">
      <alignment horizontal="center" vertical="center" wrapText="1"/>
    </xf>
    <xf numFmtId="1" fontId="26" fillId="57" borderId="2" xfId="59" applyNumberFormat="1" applyFont="1" applyFill="1" applyAlignment="1">
      <alignment horizontal="center" wrapText="1"/>
    </xf>
    <xf numFmtId="0" fontId="71" fillId="0" borderId="2" xfId="81" applyFont="1" applyFill="1" applyAlignment="1" applyProtection="1">
      <alignment horizontal="left" vertical="center" wrapText="1"/>
      <protection/>
    </xf>
    <xf numFmtId="0" fontId="78" fillId="0" borderId="2" xfId="81" applyFont="1" applyFill="1" applyAlignment="1" applyProtection="1">
      <alignment horizontal="center" vertical="center" wrapText="1"/>
      <protection/>
    </xf>
    <xf numFmtId="49" fontId="71" fillId="45" borderId="2" xfId="81" applyNumberFormat="1" applyFont="1" applyAlignment="1" applyProtection="1">
      <alignment horizontal="center" wrapText="1"/>
      <protection locked="0"/>
    </xf>
    <xf numFmtId="49" fontId="71" fillId="45" borderId="2" xfId="81" applyNumberFormat="1" applyFont="1" applyAlignment="1" applyProtection="1">
      <alignment wrapText="1"/>
      <protection locked="0"/>
    </xf>
    <xf numFmtId="2" fontId="79" fillId="41" borderId="2" xfId="59" applyNumberFormat="1" applyFont="1" applyAlignment="1" applyProtection="1">
      <alignment/>
      <protection/>
    </xf>
    <xf numFmtId="2" fontId="71" fillId="45" borderId="2" xfId="81" applyNumberFormat="1" applyFont="1" applyAlignment="1" applyProtection="1">
      <alignment/>
      <protection locked="0"/>
    </xf>
    <xf numFmtId="2" fontId="71" fillId="45" borderId="2" xfId="81" applyNumberFormat="1" applyFont="1" applyAlignment="1" applyProtection="1">
      <alignment wrapText="1"/>
      <protection locked="0"/>
    </xf>
    <xf numFmtId="2" fontId="26" fillId="57" borderId="2" xfId="59" applyNumberFormat="1" applyFont="1" applyFill="1" applyAlignment="1" applyProtection="1">
      <alignment/>
      <protection/>
    </xf>
    <xf numFmtId="2" fontId="80" fillId="41" borderId="2" xfId="59" applyNumberFormat="1" applyFont="1" applyAlignment="1" applyProtection="1">
      <alignment/>
      <protection locked="0"/>
    </xf>
    <xf numFmtId="0" fontId="67" fillId="0" borderId="0" xfId="0" applyFont="1" applyAlignment="1">
      <alignment/>
    </xf>
    <xf numFmtId="1" fontId="0" fillId="0" borderId="0" xfId="0" applyNumberFormat="1" applyAlignment="1">
      <alignment/>
    </xf>
    <xf numFmtId="0" fontId="81" fillId="45" borderId="2" xfId="81" applyFont="1" applyAlignment="1" applyProtection="1">
      <alignment/>
      <protection hidden="1" locked="0"/>
    </xf>
    <xf numFmtId="0" fontId="70" fillId="0" borderId="0" xfId="0" applyFont="1" applyAlignment="1" applyProtection="1">
      <alignment/>
      <protection hidden="1"/>
    </xf>
    <xf numFmtId="0" fontId="71" fillId="0" borderId="2" xfId="81" applyFont="1" applyFill="1" applyAlignment="1">
      <alignment horizontal="center" vertical="center" wrapText="1"/>
    </xf>
    <xf numFmtId="1" fontId="26" fillId="41" borderId="33" xfId="59" applyNumberFormat="1" applyFont="1" applyBorder="1" applyAlignment="1" applyProtection="1">
      <alignment horizontal="center" vertical="center" wrapText="1"/>
      <protection/>
    </xf>
    <xf numFmtId="0" fontId="78" fillId="0" borderId="2" xfId="81" applyFont="1" applyFill="1" applyAlignment="1" applyProtection="1">
      <alignment horizontal="center" vertical="center" wrapText="1"/>
      <protection/>
    </xf>
    <xf numFmtId="0" fontId="71" fillId="0" borderId="34" xfId="81" applyFont="1" applyFill="1" applyBorder="1" applyAlignment="1" applyProtection="1">
      <alignment vertical="center" wrapText="1"/>
      <protection/>
    </xf>
    <xf numFmtId="0" fontId="71" fillId="0" borderId="35" xfId="81" applyFont="1" applyFill="1" applyBorder="1" applyAlignment="1" applyProtection="1">
      <alignment vertical="center" wrapText="1"/>
      <protection/>
    </xf>
    <xf numFmtId="0" fontId="71" fillId="0" borderId="0" xfId="81" applyFont="1" applyFill="1" applyBorder="1" applyAlignment="1">
      <alignment vertical="center" wrapText="1"/>
    </xf>
    <xf numFmtId="0" fontId="71" fillId="0" borderId="0" xfId="81" applyFont="1" applyFill="1" applyBorder="1" applyAlignment="1">
      <alignment horizontal="center" vertical="center" wrapText="1"/>
    </xf>
    <xf numFmtId="0" fontId="82" fillId="0" borderId="0" xfId="81" applyFont="1" applyFill="1" applyBorder="1" applyAlignment="1">
      <alignment horizontal="center" vertical="center" wrapText="1"/>
    </xf>
    <xf numFmtId="1" fontId="71" fillId="0" borderId="0" xfId="81" applyNumberFormat="1" applyFont="1" applyFill="1" applyBorder="1" applyAlignment="1">
      <alignment horizontal="center" vertical="center" wrapText="1"/>
    </xf>
    <xf numFmtId="1" fontId="25" fillId="0" borderId="2" xfId="59" applyNumberFormat="1" applyFont="1" applyFill="1" applyAlignment="1" applyProtection="1">
      <alignment wrapText="1"/>
      <protection locked="0"/>
    </xf>
    <xf numFmtId="0" fontId="26" fillId="58" borderId="2" xfId="81" applyFont="1" applyFill="1" applyAlignment="1">
      <alignment horizontal="center" vertical="center" wrapText="1"/>
    </xf>
    <xf numFmtId="1" fontId="25" fillId="0" borderId="2" xfId="81" applyNumberFormat="1" applyFont="1" applyFill="1" applyAlignment="1" applyProtection="1">
      <alignment/>
      <protection locked="0"/>
    </xf>
    <xf numFmtId="0" fontId="25" fillId="41" borderId="2" xfId="59" applyFont="1" applyAlignment="1" applyProtection="1">
      <alignment vertical="center" wrapText="1"/>
      <protection/>
    </xf>
    <xf numFmtId="0" fontId="70" fillId="0" borderId="19" xfId="0" applyFont="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69" fillId="0" borderId="19" xfId="0" applyFont="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0" fillId="0" borderId="0" xfId="0" applyFont="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83" fillId="0" borderId="0" xfId="71" applyFont="1" applyBorder="1" applyAlignment="1" applyProtection="1">
      <alignment/>
      <protection/>
    </xf>
    <xf numFmtId="0" fontId="68" fillId="0" borderId="0" xfId="0" applyFont="1" applyAlignment="1" applyProtection="1">
      <alignment/>
      <protection/>
    </xf>
    <xf numFmtId="0" fontId="78" fillId="0" borderId="36" xfId="81" applyFont="1" applyFill="1" applyBorder="1" applyAlignment="1" applyProtection="1">
      <alignment horizontal="center" vertical="center" wrapText="1"/>
      <protection/>
    </xf>
    <xf numFmtId="1" fontId="78" fillId="45" borderId="2" xfId="81" applyNumberFormat="1" applyFont="1" applyAlignment="1" applyProtection="1">
      <alignment horizontal="left" vertical="top" wrapText="1"/>
      <protection locked="0"/>
    </xf>
    <xf numFmtId="14" fontId="78" fillId="45" borderId="2" xfId="81" applyNumberFormat="1" applyFont="1" applyAlignment="1" applyProtection="1">
      <alignment horizontal="left" vertical="top" wrapText="1"/>
      <protection locked="0"/>
    </xf>
    <xf numFmtId="0" fontId="78" fillId="45" borderId="2" xfId="81" applyFont="1" applyAlignment="1" applyProtection="1">
      <alignment horizontal="left" vertical="top" wrapText="1"/>
      <protection locked="0"/>
    </xf>
    <xf numFmtId="0" fontId="78" fillId="45" borderId="2" xfId="81" applyFont="1" applyAlignment="1" applyProtection="1">
      <alignment horizontal="left" vertical="top" wrapText="1"/>
      <protection locked="0"/>
    </xf>
    <xf numFmtId="0" fontId="0" fillId="0" borderId="0" xfId="0" applyFont="1" applyFill="1" applyBorder="1" applyAlignment="1" applyProtection="1">
      <alignment/>
      <protection/>
    </xf>
    <xf numFmtId="0" fontId="0" fillId="0" borderId="19" xfId="0" applyFont="1" applyBorder="1" applyAlignment="1" applyProtection="1">
      <alignment vertical="center" textRotation="90" wrapText="1"/>
      <protection/>
    </xf>
    <xf numFmtId="0" fontId="84" fillId="0" borderId="19" xfId="0" applyFont="1" applyBorder="1" applyAlignment="1" applyProtection="1">
      <alignment horizontal="center" vertical="center" wrapText="1"/>
      <protection/>
    </xf>
    <xf numFmtId="0" fontId="84" fillId="0" borderId="19" xfId="0" applyFont="1" applyBorder="1" applyAlignment="1" applyProtection="1">
      <alignment vertical="center" wrapText="1"/>
      <protection/>
    </xf>
    <xf numFmtId="0" fontId="0" fillId="10" borderId="19" xfId="34" applyFill="1" applyBorder="1" applyAlignment="1" applyProtection="1">
      <alignment vertical="center" wrapText="1"/>
      <protection/>
    </xf>
    <xf numFmtId="0" fontId="1" fillId="59" borderId="19" xfId="20" applyFill="1" applyBorder="1" applyAlignment="1" applyProtection="1">
      <alignment vertical="center" wrapText="1"/>
      <protection/>
    </xf>
    <xf numFmtId="0" fontId="85" fillId="0" borderId="19" xfId="0" applyFont="1" applyBorder="1" applyAlignment="1" applyProtection="1">
      <alignment vertical="center" wrapText="1"/>
      <protection/>
    </xf>
    <xf numFmtId="0" fontId="0" fillId="10" borderId="20" xfId="34" applyFill="1" applyBorder="1" applyAlignment="1" applyProtection="1">
      <alignment vertical="center" wrapText="1"/>
      <protection/>
    </xf>
    <xf numFmtId="0" fontId="1" fillId="59" borderId="20" xfId="20" applyFill="1" applyBorder="1" applyAlignment="1" applyProtection="1">
      <alignment vertical="center" wrapText="1"/>
      <protection/>
    </xf>
    <xf numFmtId="0" fontId="0" fillId="10" borderId="21" xfId="34" applyFill="1" applyBorder="1" applyAlignment="1" applyProtection="1">
      <alignment vertical="center" wrapText="1"/>
      <protection/>
    </xf>
    <xf numFmtId="0" fontId="1" fillId="59" borderId="21" xfId="20" applyFill="1" applyBorder="1" applyAlignment="1" applyProtection="1">
      <alignment vertical="center" wrapText="1"/>
      <protection/>
    </xf>
    <xf numFmtId="0" fontId="0" fillId="10" borderId="23" xfId="34" applyFill="1" applyBorder="1" applyAlignment="1" applyProtection="1">
      <alignment vertical="center" wrapText="1"/>
      <protection/>
    </xf>
    <xf numFmtId="0" fontId="0" fillId="10" borderId="19" xfId="34" applyFill="1" applyBorder="1" applyAlignment="1" applyProtection="1">
      <alignment vertical="center" wrapText="1"/>
      <protection/>
    </xf>
    <xf numFmtId="0" fontId="0" fillId="10" borderId="19" xfId="38" applyFill="1" applyBorder="1" applyAlignment="1" applyProtection="1">
      <alignment vertical="center" wrapText="1"/>
      <protection/>
    </xf>
    <xf numFmtId="0" fontId="0" fillId="10" borderId="20" xfId="34" applyFill="1" applyBorder="1" applyAlignment="1" applyProtection="1">
      <alignment vertical="center" wrapText="1"/>
      <protection/>
    </xf>
    <xf numFmtId="0" fontId="0" fillId="10" borderId="20" xfId="38" applyFill="1" applyBorder="1" applyAlignment="1" applyProtection="1">
      <alignment vertical="center" wrapText="1"/>
      <protection/>
    </xf>
    <xf numFmtId="0" fontId="0" fillId="10" borderId="21" xfId="34" applyFill="1" applyBorder="1" applyAlignment="1" applyProtection="1">
      <alignment vertical="center" wrapText="1"/>
      <protection/>
    </xf>
    <xf numFmtId="0" fontId="0" fillId="10" borderId="21" xfId="38" applyFill="1" applyBorder="1" applyAlignment="1" applyProtection="1">
      <alignment vertical="center" wrapText="1"/>
      <protection/>
    </xf>
    <xf numFmtId="0" fontId="20" fillId="0" borderId="0" xfId="0" applyFont="1" applyBorder="1" applyAlignment="1" applyProtection="1">
      <alignment/>
      <protection/>
    </xf>
    <xf numFmtId="14" fontId="67" fillId="0" borderId="0" xfId="0" applyNumberFormat="1" applyFont="1" applyAlignment="1">
      <alignment horizontal="center"/>
    </xf>
    <xf numFmtId="14" fontId="0" fillId="0" borderId="0" xfId="0" applyNumberFormat="1" applyAlignment="1">
      <alignment horizontal="center"/>
    </xf>
    <xf numFmtId="0" fontId="67" fillId="0" borderId="0" xfId="0" applyFont="1" applyAlignment="1">
      <alignment horizontal="left" vertical="top"/>
    </xf>
    <xf numFmtId="1" fontId="0" fillId="0" borderId="0" xfId="0" applyNumberFormat="1" applyAlignment="1">
      <alignment horizontal="left" vertical="top"/>
    </xf>
    <xf numFmtId="0" fontId="0" fillId="0" borderId="0" xfId="0" applyAlignment="1">
      <alignment horizontal="left" vertical="top"/>
    </xf>
    <xf numFmtId="0" fontId="70" fillId="0" borderId="0" xfId="0" applyFont="1" applyAlignment="1">
      <alignment horizontal="left" vertical="top"/>
    </xf>
    <xf numFmtId="0" fontId="70" fillId="55" borderId="29" xfId="0" applyFont="1" applyFill="1" applyBorder="1" applyAlignment="1">
      <alignment/>
    </xf>
    <xf numFmtId="0" fontId="70" fillId="0" borderId="29" xfId="0" applyFont="1" applyBorder="1" applyAlignment="1">
      <alignment/>
    </xf>
    <xf numFmtId="0" fontId="86" fillId="0" borderId="0" xfId="0" applyFont="1" applyAlignment="1" applyProtection="1">
      <alignment/>
      <protection/>
    </xf>
    <xf numFmtId="0" fontId="87" fillId="0" borderId="0" xfId="0" applyFont="1" applyAlignment="1" applyProtection="1">
      <alignment/>
      <protection/>
    </xf>
    <xf numFmtId="0" fontId="88" fillId="0" borderId="0" xfId="0" applyFont="1" applyAlignment="1" applyProtection="1">
      <alignment/>
      <protection/>
    </xf>
    <xf numFmtId="0" fontId="89" fillId="0" borderId="0" xfId="0" applyFont="1" applyFill="1" applyBorder="1" applyAlignment="1" applyProtection="1">
      <alignment horizontal="left" vertical="top"/>
      <protection/>
    </xf>
    <xf numFmtId="0" fontId="68" fillId="0" borderId="0" xfId="0" applyFont="1" applyFill="1" applyBorder="1" applyAlignment="1" applyProtection="1">
      <alignment/>
      <protection/>
    </xf>
    <xf numFmtId="0" fontId="68" fillId="0" borderId="0" xfId="0" applyFont="1" applyFill="1" applyBorder="1" applyAlignment="1" applyProtection="1">
      <alignment/>
      <protection/>
    </xf>
    <xf numFmtId="0" fontId="68" fillId="0" borderId="0" xfId="0" applyFont="1" applyFill="1" applyBorder="1" applyAlignment="1" applyProtection="1">
      <alignment vertical="center" wrapText="1"/>
      <protection/>
    </xf>
    <xf numFmtId="0" fontId="86" fillId="0" borderId="0" xfId="0" applyFont="1" applyFill="1" applyBorder="1" applyAlignment="1" applyProtection="1">
      <alignment/>
      <protection/>
    </xf>
    <xf numFmtId="0" fontId="74" fillId="0" borderId="0" xfId="0" applyFont="1" applyFill="1" applyBorder="1" applyAlignment="1" applyProtection="1">
      <alignment vertical="center"/>
      <protection/>
    </xf>
    <xf numFmtId="0" fontId="74" fillId="0" borderId="0" xfId="0" applyFont="1" applyBorder="1" applyAlignment="1" applyProtection="1">
      <alignment vertical="center"/>
      <protection/>
    </xf>
    <xf numFmtId="0" fontId="74" fillId="0" borderId="0" xfId="0" applyFont="1" applyFill="1" applyBorder="1" applyAlignment="1" applyProtection="1">
      <alignment vertical="center" wrapText="1"/>
      <protection/>
    </xf>
    <xf numFmtId="0" fontId="51" fillId="0" borderId="0" xfId="0" applyFont="1" applyAlignment="1" applyProtection="1">
      <alignment/>
      <protection/>
    </xf>
    <xf numFmtId="0" fontId="51" fillId="0" borderId="0" xfId="0" applyFont="1" applyFill="1" applyBorder="1" applyAlignment="1" applyProtection="1">
      <alignment/>
      <protection/>
    </xf>
    <xf numFmtId="0" fontId="90" fillId="0" borderId="0" xfId="0" applyFont="1" applyBorder="1" applyAlignment="1" applyProtection="1">
      <alignment/>
      <protection/>
    </xf>
    <xf numFmtId="0" fontId="91" fillId="0" borderId="0" xfId="0" applyFont="1" applyAlignment="1" applyProtection="1">
      <alignment/>
      <protection/>
    </xf>
    <xf numFmtId="0" fontId="91" fillId="0" borderId="0" xfId="0" applyFont="1" applyBorder="1" applyAlignment="1" applyProtection="1">
      <alignment/>
      <protection/>
    </xf>
    <xf numFmtId="0" fontId="92" fillId="0" borderId="0" xfId="0" applyFont="1" applyAlignment="1" applyProtection="1">
      <alignment/>
      <protection/>
    </xf>
    <xf numFmtId="0" fontId="92" fillId="0" borderId="0" xfId="0" applyFont="1" applyBorder="1" applyAlignment="1" applyProtection="1">
      <alignment/>
      <protection/>
    </xf>
    <xf numFmtId="0" fontId="70" fillId="0" borderId="0" xfId="0" applyFont="1" applyAlignment="1">
      <alignment horizontal="left"/>
    </xf>
    <xf numFmtId="0" fontId="71" fillId="0" borderId="2" xfId="81" applyFont="1" applyFill="1" applyAlignment="1" applyProtection="1">
      <alignment horizontal="left" vertical="top"/>
      <protection/>
    </xf>
    <xf numFmtId="0" fontId="27" fillId="0" borderId="0" xfId="0" applyFont="1" applyAlignment="1" applyProtection="1">
      <alignment/>
      <protection/>
    </xf>
    <xf numFmtId="0" fontId="20" fillId="60" borderId="37" xfId="99" applyFont="1" applyFill="1" applyBorder="1" applyAlignment="1">
      <alignment horizontal="center"/>
      <protection/>
    </xf>
    <xf numFmtId="0" fontId="20" fillId="60" borderId="37" xfId="99" applyFont="1" applyFill="1" applyBorder="1" applyAlignment="1">
      <alignment horizontal="left" vertical="top"/>
      <protection/>
    </xf>
    <xf numFmtId="0" fontId="1" fillId="0" borderId="12" xfId="97" applyFont="1" applyBorder="1" applyAlignment="1">
      <alignment horizontal="left" vertical="top" wrapText="1"/>
      <protection/>
    </xf>
    <xf numFmtId="0" fontId="1" fillId="0" borderId="12" xfId="97" applyFont="1" applyBorder="1" applyAlignment="1">
      <alignment wrapText="1"/>
      <protection/>
    </xf>
    <xf numFmtId="0" fontId="20" fillId="60" borderId="37" xfId="99" applyFont="1" applyFill="1" applyBorder="1" applyAlignment="1">
      <alignment horizontal="left"/>
      <protection/>
    </xf>
    <xf numFmtId="0" fontId="1" fillId="0" borderId="12" xfId="99" applyFont="1" applyBorder="1" applyAlignment="1">
      <alignment wrapText="1"/>
      <protection/>
    </xf>
    <xf numFmtId="0" fontId="23" fillId="0" borderId="0" xfId="71" applyFont="1" applyAlignment="1">
      <alignment horizontal="left" vertical="top" wrapText="1"/>
    </xf>
    <xf numFmtId="0" fontId="23" fillId="0" borderId="0" xfId="71" applyFont="1" applyAlignment="1">
      <alignment horizontal="left" wrapText="1"/>
    </xf>
    <xf numFmtId="0" fontId="23" fillId="0" borderId="0" xfId="71" applyFont="1" applyAlignment="1">
      <alignment horizontal="left"/>
    </xf>
    <xf numFmtId="0" fontId="24" fillId="0" borderId="0" xfId="71" applyFont="1" applyAlignment="1">
      <alignment horizontal="left" vertical="top" wrapText="1"/>
    </xf>
    <xf numFmtId="0" fontId="71" fillId="0" borderId="36" xfId="81" applyFont="1" applyFill="1" applyBorder="1" applyAlignment="1" applyProtection="1">
      <alignment horizontal="center" vertical="center"/>
      <protection/>
    </xf>
    <xf numFmtId="0" fontId="71" fillId="0" borderId="33" xfId="81" applyFont="1" applyFill="1" applyBorder="1" applyAlignment="1" applyProtection="1">
      <alignment horizontal="center" vertical="center"/>
      <protection/>
    </xf>
    <xf numFmtId="0" fontId="71" fillId="0" borderId="2" xfId="81" applyFont="1" applyFill="1" applyAlignment="1" applyProtection="1">
      <alignment horizontal="center" vertical="center"/>
      <protection/>
    </xf>
    <xf numFmtId="0" fontId="71" fillId="0" borderId="34" xfId="81" applyFont="1" applyFill="1" applyBorder="1" applyAlignment="1" applyProtection="1">
      <alignment horizontal="center" vertical="center"/>
      <protection/>
    </xf>
    <xf numFmtId="0" fontId="71" fillId="0" borderId="38" xfId="81" applyFont="1" applyFill="1" applyBorder="1" applyAlignment="1" applyProtection="1">
      <alignment horizontal="center" vertical="center"/>
      <protection/>
    </xf>
    <xf numFmtId="0" fontId="71" fillId="0" borderId="35" xfId="81" applyFont="1" applyFill="1" applyBorder="1" applyAlignment="1" applyProtection="1">
      <alignment horizontal="center" vertical="center"/>
      <protection/>
    </xf>
    <xf numFmtId="0" fontId="71" fillId="0" borderId="2" xfId="81" applyFont="1" applyFill="1" applyAlignment="1" applyProtection="1">
      <alignment horizontal="center"/>
      <protection/>
    </xf>
    <xf numFmtId="0" fontId="71" fillId="0" borderId="34" xfId="81" applyFont="1" applyFill="1" applyBorder="1" applyAlignment="1" applyProtection="1">
      <alignment horizontal="center"/>
      <protection/>
    </xf>
    <xf numFmtId="0" fontId="71" fillId="0" borderId="35" xfId="81" applyFont="1" applyFill="1" applyBorder="1" applyAlignment="1" applyProtection="1">
      <alignment horizontal="center"/>
      <protection/>
    </xf>
    <xf numFmtId="0" fontId="70" fillId="0" borderId="28" xfId="0" applyFont="1" applyBorder="1" applyAlignment="1" applyProtection="1">
      <alignment horizontal="center" vertical="center" wrapText="1"/>
      <protection/>
    </xf>
    <xf numFmtId="0" fontId="70" fillId="0" borderId="29" xfId="0" applyFont="1" applyBorder="1" applyAlignment="1" applyProtection="1">
      <alignment horizontal="center" vertical="center" wrapText="1"/>
      <protection/>
    </xf>
    <xf numFmtId="0" fontId="69" fillId="0" borderId="19" xfId="0" applyFont="1" applyBorder="1" applyAlignment="1" applyProtection="1">
      <alignment horizontal="left" vertical="center" wrapText="1"/>
      <protection/>
    </xf>
    <xf numFmtId="0" fontId="70" fillId="0" borderId="19" xfId="0" applyFont="1" applyBorder="1" applyAlignment="1" applyProtection="1">
      <alignment horizontal="center" vertical="center" wrapText="1"/>
      <protection/>
    </xf>
    <xf numFmtId="0" fontId="70" fillId="0" borderId="28" xfId="0" applyFont="1" applyBorder="1" applyAlignment="1" applyProtection="1">
      <alignment horizontal="center" vertical="top" wrapText="1"/>
      <protection/>
    </xf>
    <xf numFmtId="0" fontId="70" fillId="0" borderId="29" xfId="0" applyFont="1" applyBorder="1" applyAlignment="1" applyProtection="1">
      <alignment horizontal="center" vertical="top" wrapText="1"/>
      <protection/>
    </xf>
    <xf numFmtId="0" fontId="70" fillId="0" borderId="0" xfId="0" applyFont="1" applyBorder="1" applyAlignment="1" applyProtection="1">
      <alignment horizontal="center" vertical="center" wrapText="1"/>
      <protection/>
    </xf>
    <xf numFmtId="0" fontId="70" fillId="0" borderId="19" xfId="0" applyFont="1" applyBorder="1" applyAlignment="1" applyProtection="1">
      <alignment horizontal="center" vertical="center" textRotation="90" wrapText="1"/>
      <protection/>
    </xf>
    <xf numFmtId="0" fontId="69" fillId="0" borderId="19"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70" fillId="0" borderId="19" xfId="0" applyFont="1" applyBorder="1" applyAlignment="1" applyProtection="1">
      <alignment vertical="center" textRotation="90" wrapText="1"/>
      <protection/>
    </xf>
    <xf numFmtId="0" fontId="70" fillId="0" borderId="23" xfId="0" applyFont="1" applyBorder="1" applyAlignment="1" applyProtection="1">
      <alignment horizontal="center" vertical="center" textRotation="90" wrapText="1"/>
      <protection/>
    </xf>
    <xf numFmtId="0" fontId="70" fillId="0" borderId="21" xfId="0" applyFont="1" applyBorder="1" applyAlignment="1" applyProtection="1">
      <alignment horizontal="center" vertical="center" textRotation="90" wrapText="1"/>
      <protection/>
    </xf>
    <xf numFmtId="0" fontId="78" fillId="0" borderId="2" xfId="81" applyFont="1" applyFill="1" applyAlignment="1" applyProtection="1">
      <alignment horizontal="center" vertical="center" wrapText="1"/>
      <protection/>
    </xf>
    <xf numFmtId="0" fontId="78" fillId="0" borderId="36" xfId="81" applyFont="1" applyFill="1" applyBorder="1" applyAlignment="1" applyProtection="1">
      <alignment horizontal="center" vertical="center" wrapText="1"/>
      <protection/>
    </xf>
    <xf numFmtId="0" fontId="78" fillId="0" borderId="33" xfId="81"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6" fillId="47" borderId="13" xfId="100" applyFont="1" applyAlignment="1" applyProtection="1">
      <alignment horizontal="left" vertical="top" wrapText="1"/>
      <protection/>
    </xf>
    <xf numFmtId="0" fontId="71" fillId="0" borderId="2" xfId="81" applyFont="1" applyFill="1" applyAlignment="1" applyProtection="1">
      <alignment horizontal="center" vertical="center" wrapText="1"/>
      <protection/>
    </xf>
    <xf numFmtId="0" fontId="71" fillId="0" borderId="0" xfId="81" applyFont="1" applyFill="1" applyBorder="1" applyAlignment="1">
      <alignment horizontal="center" vertical="center" wrapText="1"/>
    </xf>
    <xf numFmtId="0" fontId="71" fillId="0" borderId="38" xfId="81" applyFont="1" applyFill="1" applyBorder="1" applyAlignment="1" applyProtection="1">
      <alignment horizontal="center" vertical="center" wrapText="1"/>
      <protection/>
    </xf>
    <xf numFmtId="0" fontId="71" fillId="0" borderId="35" xfId="81" applyFont="1" applyFill="1" applyBorder="1" applyAlignment="1" applyProtection="1">
      <alignment horizontal="center" vertical="center" wrapText="1"/>
      <protection/>
    </xf>
    <xf numFmtId="0" fontId="71" fillId="0" borderId="2" xfId="81" applyFont="1" applyFill="1" applyAlignment="1" applyProtection="1">
      <alignment horizontal="center" vertical="center" wrapText="1"/>
      <protection/>
    </xf>
    <xf numFmtId="0" fontId="71" fillId="0" borderId="36" xfId="81" applyFont="1" applyFill="1" applyBorder="1" applyAlignment="1">
      <alignment horizontal="center" vertical="center" wrapText="1"/>
    </xf>
    <xf numFmtId="0" fontId="71" fillId="0" borderId="39" xfId="81" applyFont="1" applyFill="1" applyBorder="1" applyAlignment="1">
      <alignment horizontal="center" vertical="center" wrapText="1"/>
    </xf>
    <xf numFmtId="0" fontId="71" fillId="0" borderId="33" xfId="81" applyFont="1" applyFill="1" applyBorder="1" applyAlignment="1">
      <alignment horizontal="center" vertical="center" wrapText="1"/>
    </xf>
    <xf numFmtId="0" fontId="70" fillId="0" borderId="0" xfId="0" applyFont="1" applyBorder="1" applyAlignment="1" applyProtection="1">
      <alignment horizontal="center" vertical="center" wrapText="1"/>
      <protection/>
    </xf>
    <xf numFmtId="0" fontId="71" fillId="0" borderId="2" xfId="81" applyFont="1" applyFill="1" applyAlignment="1" applyProtection="1">
      <alignment horizontal="center"/>
      <protection/>
    </xf>
    <xf numFmtId="0" fontId="71" fillId="0" borderId="2" xfId="81" applyFont="1" applyFill="1" applyAlignment="1" applyProtection="1">
      <alignment horizontal="center" vertical="center"/>
      <protection/>
    </xf>
    <xf numFmtId="0" fontId="71" fillId="0" borderId="2" xfId="81" applyFont="1" applyFill="1" applyAlignment="1" applyProtection="1">
      <alignment horizontal="left" vertical="center" wrapText="1"/>
      <protection/>
    </xf>
    <xf numFmtId="0" fontId="71" fillId="0" borderId="2" xfId="81" applyFont="1" applyFill="1" applyAlignment="1" applyProtection="1">
      <alignment horizontal="center" vertical="top" wrapText="1"/>
      <protection/>
    </xf>
    <xf numFmtId="0" fontId="71" fillId="0" borderId="2" xfId="81" applyFont="1" applyFill="1" applyAlignment="1" applyProtection="1">
      <alignment horizontal="center" vertical="center" textRotation="90" wrapText="1"/>
      <protection/>
    </xf>
    <xf numFmtId="0" fontId="71" fillId="0" borderId="2" xfId="81" applyFont="1" applyFill="1" applyAlignment="1">
      <alignment horizontal="center" vertical="center" wrapText="1"/>
    </xf>
    <xf numFmtId="0" fontId="71" fillId="0" borderId="2" xfId="81" applyFont="1" applyFill="1" applyAlignment="1" applyProtection="1">
      <alignment vertical="center" textRotation="90" wrapText="1"/>
      <protection/>
    </xf>
    <xf numFmtId="0" fontId="71" fillId="0" borderId="34" xfId="81" applyFont="1" applyFill="1" applyBorder="1" applyAlignment="1" applyProtection="1">
      <alignment horizontal="center" vertical="center"/>
      <protection/>
    </xf>
    <xf numFmtId="0" fontId="71" fillId="0" borderId="38" xfId="81" applyFont="1" applyFill="1" applyBorder="1" applyAlignment="1" applyProtection="1">
      <alignment horizontal="center" vertical="center"/>
      <protection/>
    </xf>
    <xf numFmtId="0" fontId="71" fillId="0" borderId="35" xfId="81" applyFont="1" applyFill="1" applyBorder="1" applyAlignment="1" applyProtection="1">
      <alignment horizontal="center" vertical="center"/>
      <protection/>
    </xf>
    <xf numFmtId="1" fontId="71" fillId="0" borderId="40" xfId="81" applyNumberFormat="1" applyFont="1" applyFill="1" applyBorder="1" applyAlignment="1" applyProtection="1">
      <alignment horizontal="center" vertical="center"/>
      <protection/>
    </xf>
    <xf numFmtId="1" fontId="71" fillId="0" borderId="41" xfId="81" applyNumberFormat="1" applyFont="1" applyFill="1" applyBorder="1" applyAlignment="1" applyProtection="1">
      <alignment horizontal="center" vertical="center"/>
      <protection/>
    </xf>
    <xf numFmtId="1" fontId="71" fillId="0" borderId="42" xfId="81" applyNumberFormat="1" applyFont="1" applyFill="1" applyBorder="1" applyAlignment="1" applyProtection="1">
      <alignment horizontal="center" vertical="center"/>
      <protection/>
    </xf>
    <xf numFmtId="1" fontId="71" fillId="0" borderId="43" xfId="81" applyNumberFormat="1" applyFont="1" applyFill="1" applyBorder="1" applyAlignment="1" applyProtection="1">
      <alignment horizontal="center" vertical="center"/>
      <protection/>
    </xf>
    <xf numFmtId="1" fontId="71" fillId="0" borderId="2" xfId="81" applyNumberFormat="1" applyFont="1" applyFill="1" applyAlignment="1" applyProtection="1">
      <alignment horizontal="center"/>
      <protection/>
    </xf>
    <xf numFmtId="0" fontId="71" fillId="0" borderId="34" xfId="81" applyFont="1" applyFill="1" applyBorder="1" applyAlignment="1" applyProtection="1">
      <alignment horizontal="center"/>
      <protection/>
    </xf>
    <xf numFmtId="0" fontId="71" fillId="0" borderId="35" xfId="81" applyFont="1" applyFill="1" applyBorder="1" applyAlignment="1" applyProtection="1">
      <alignment horizontal="center"/>
      <protection/>
    </xf>
    <xf numFmtId="0" fontId="71" fillId="0" borderId="36" xfId="81" applyFont="1" applyFill="1" applyBorder="1" applyAlignment="1" applyProtection="1">
      <alignment horizontal="center" vertical="center"/>
      <protection/>
    </xf>
    <xf numFmtId="0" fontId="71" fillId="0" borderId="33" xfId="81" applyFont="1" applyFill="1" applyBorder="1" applyAlignment="1" applyProtection="1">
      <alignment horizontal="center" vertical="center"/>
      <protection/>
    </xf>
    <xf numFmtId="0" fontId="70" fillId="0" borderId="0" xfId="0" applyFont="1" applyBorder="1" applyAlignment="1">
      <alignment horizontal="center" vertical="center" wrapText="1"/>
    </xf>
  </cellXfs>
  <cellStyles count="96">
    <cellStyle name="Normal" xfId="0"/>
    <cellStyle name="20% - 1. jelölőszín 2" xfId="15"/>
    <cellStyle name="20% - 2. jelölőszín 2" xfId="16"/>
    <cellStyle name="20% - 3. jelölőszín 2" xfId="17"/>
    <cellStyle name="20% - 4. jelölőszín 2" xfId="18"/>
    <cellStyle name="20% - 5. jelölőszín 2" xfId="19"/>
    <cellStyle name="20% - 6. jelölőszín 2" xfId="20"/>
    <cellStyle name="20% - Accent1" xfId="21"/>
    <cellStyle name="20% - Accent2" xfId="22"/>
    <cellStyle name="20% - Accent3" xfId="23"/>
    <cellStyle name="20% - Accent4" xfId="24"/>
    <cellStyle name="20% - Accent5" xfId="25"/>
    <cellStyle name="20% - Accent6" xfId="26"/>
    <cellStyle name="40% - 1. jelölőszín 2" xfId="27"/>
    <cellStyle name="40% - 2. jelölőszín 2" xfId="28"/>
    <cellStyle name="40% - 3. jelölőszín 2" xfId="29"/>
    <cellStyle name="40% - 4. jelölőszín 2" xfId="30"/>
    <cellStyle name="40% - 5. jelölőszín 2" xfId="31"/>
    <cellStyle name="40% - 6. jelölőszín 2" xfId="32"/>
    <cellStyle name="40% - Accent1" xfId="33"/>
    <cellStyle name="40% - Accent2" xfId="34"/>
    <cellStyle name="40% - Accent3" xfId="35"/>
    <cellStyle name="40% - Accent4" xfId="36"/>
    <cellStyle name="40% - Accent5" xfId="37"/>
    <cellStyle name="40% - Accent6" xfId="38"/>
    <cellStyle name="60% - 1. jelölőszín 2" xfId="39"/>
    <cellStyle name="60% - 2. jelölőszín 2" xfId="40"/>
    <cellStyle name="60% - 3. jelölőszín 2" xfId="41"/>
    <cellStyle name="60% - 4. jelölőszín 2" xfId="42"/>
    <cellStyle name="60% - 5. jelölőszín 2" xfId="43"/>
    <cellStyle name="60% - 6. jelölőszín 2"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2" xfId="58"/>
    <cellStyle name="Calculation" xfId="59"/>
    <cellStyle name="Check Cell" xfId="60"/>
    <cellStyle name="Cím 2" xfId="61"/>
    <cellStyle name="Címsor 1 2" xfId="62"/>
    <cellStyle name="Címsor 2 2" xfId="63"/>
    <cellStyle name="Címsor 3 2" xfId="64"/>
    <cellStyle name="Címsor 4 2" xfId="65"/>
    <cellStyle name="Comma" xfId="66"/>
    <cellStyle name="Comma [0]" xfId="67"/>
    <cellStyle name="Currency" xfId="68"/>
    <cellStyle name="Currency [0]" xfId="69"/>
    <cellStyle name="Ellenőrzőcella 2" xfId="70"/>
    <cellStyle name="Explanatory Text" xfId="71"/>
    <cellStyle name="Figyelmeztetés 2" xfId="72"/>
    <cellStyle name="Followed Hyperlink" xfId="73"/>
    <cellStyle name="Good" xfId="74"/>
    <cellStyle name="Heading 1" xfId="75"/>
    <cellStyle name="Heading 2" xfId="76"/>
    <cellStyle name="Heading 3" xfId="77"/>
    <cellStyle name="Heading 4" xfId="78"/>
    <cellStyle name="Hivatkozott cella 2" xfId="79"/>
    <cellStyle name="Hyperlink" xfId="80"/>
    <cellStyle name="Input" xfId="81"/>
    <cellStyle name="Jegyzet 2" xfId="82"/>
    <cellStyle name="Jegyzet 3" xfId="83"/>
    <cellStyle name="Jelölőszín (1) 2" xfId="84"/>
    <cellStyle name="Jelölőszín (2) 2" xfId="85"/>
    <cellStyle name="Jelölőszín (3) 2" xfId="86"/>
    <cellStyle name="Jelölőszín (4) 2" xfId="87"/>
    <cellStyle name="Jelölőszín (5) 2" xfId="88"/>
    <cellStyle name="Jelölőszín (6) 2" xfId="89"/>
    <cellStyle name="Jó 2" xfId="90"/>
    <cellStyle name="Kimenet 2" xfId="91"/>
    <cellStyle name="Linked Cell" xfId="92"/>
    <cellStyle name="Magyarázó szöveg 2" xfId="93"/>
    <cellStyle name="Neutral" xfId="94"/>
    <cellStyle name="Normál 2" xfId="95"/>
    <cellStyle name="Normál 3" xfId="96"/>
    <cellStyle name="Normal_2023" xfId="97"/>
    <cellStyle name="Normál_Kodtabla" xfId="98"/>
    <cellStyle name="Normal_Sheet1" xfId="99"/>
    <cellStyle name="Note" xfId="100"/>
    <cellStyle name="Összesen 2" xfId="101"/>
    <cellStyle name="Output" xfId="102"/>
    <cellStyle name="Percent" xfId="103"/>
    <cellStyle name="Rossz 2" xfId="104"/>
    <cellStyle name="Semleges 2" xfId="105"/>
    <cellStyle name="Számítás 2" xfId="106"/>
    <cellStyle name="Title" xfId="107"/>
    <cellStyle name="Total" xfId="108"/>
    <cellStyle name="Warning Text" xfId="109"/>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9.140625" defaultRowHeight="15"/>
  <cols>
    <col min="2" max="2" width="15.28125" style="194" customWidth="1"/>
    <col min="3" max="3" width="15.28125" style="191" customWidth="1"/>
    <col min="4" max="4" width="15.28125" style="0" customWidth="1"/>
    <col min="5" max="5" width="23.8515625" style="0" customWidth="1"/>
    <col min="6" max="6" width="14.140625" style="0" customWidth="1"/>
  </cols>
  <sheetData>
    <row r="1" spans="1:6" ht="15">
      <c r="A1" s="140" t="s">
        <v>527</v>
      </c>
      <c r="B1" s="192" t="s">
        <v>528</v>
      </c>
      <c r="C1" s="190" t="s">
        <v>675</v>
      </c>
      <c r="D1" s="140" t="s">
        <v>670</v>
      </c>
      <c r="E1" s="140" t="s">
        <v>529</v>
      </c>
      <c r="F1" s="140" t="s">
        <v>530</v>
      </c>
    </row>
    <row r="2" spans="1:6" ht="15">
      <c r="A2" s="141">
        <f>Personal!B5</f>
      </c>
      <c r="B2" s="193">
        <f>Personal!A15</f>
        <v>0</v>
      </c>
      <c r="C2" s="191">
        <f>Personal!B15</f>
        <v>0</v>
      </c>
      <c r="D2" s="141">
        <f>Personal!C15</f>
        <v>0</v>
      </c>
      <c r="E2" t="str">
        <f>CONCATENATE(Personal!D15,Personal!E15,Personal!F15,Personal!G15,)</f>
        <v>Stomatolog</v>
      </c>
      <c r="F2">
        <f>Personal!H15</f>
        <v>0</v>
      </c>
    </row>
    <row r="3" spans="1:6" ht="15">
      <c r="A3" s="141">
        <f>A2</f>
      </c>
      <c r="B3" s="193">
        <f>Personal!A16</f>
        <v>0</v>
      </c>
      <c r="C3" s="191">
        <f>Personal!B16</f>
        <v>0</v>
      </c>
      <c r="D3" s="141">
        <f>Personal!C16</f>
        <v>0</v>
      </c>
      <c r="E3">
        <f>CONCATENATE(Personal!D16,Personal!E16,Personal!F16,Personal!G16,)</f>
      </c>
      <c r="F3">
        <f>Personal!H16</f>
        <v>0</v>
      </c>
    </row>
    <row r="4" spans="1:6" ht="15">
      <c r="A4" s="141">
        <f aca="true" t="shared" si="0" ref="A4:A23">A3</f>
      </c>
      <c r="B4" s="193">
        <f>Personal!A17</f>
        <v>0</v>
      </c>
      <c r="C4" s="191">
        <f>Personal!B17</f>
        <v>0</v>
      </c>
      <c r="D4" s="141">
        <f>Personal!C17</f>
        <v>0</v>
      </c>
      <c r="E4">
        <f>CONCATENATE(Personal!D17,Personal!E17,Personal!F17,Personal!G17,)</f>
      </c>
      <c r="F4">
        <f>Personal!H17</f>
        <v>0</v>
      </c>
    </row>
    <row r="5" spans="1:6" ht="15">
      <c r="A5" s="141">
        <f t="shared" si="0"/>
      </c>
      <c r="B5" s="193">
        <f>Personal!A18</f>
        <v>0</v>
      </c>
      <c r="C5" s="191">
        <f>Personal!B18</f>
        <v>0</v>
      </c>
      <c r="D5" s="141">
        <f>Personal!C18</f>
        <v>0</v>
      </c>
      <c r="E5">
        <f>CONCATENATE(Personal!D18,Personal!E18,Personal!F18,Personal!G18,)</f>
      </c>
      <c r="F5">
        <f>Personal!H18</f>
        <v>0</v>
      </c>
    </row>
    <row r="6" spans="1:6" ht="15">
      <c r="A6" s="141">
        <f t="shared" si="0"/>
      </c>
      <c r="B6" s="193">
        <f>Personal!A19</f>
        <v>0</v>
      </c>
      <c r="C6" s="191">
        <f>Personal!B19</f>
        <v>0</v>
      </c>
      <c r="D6" s="141">
        <f>Personal!C19</f>
        <v>0</v>
      </c>
      <c r="E6">
        <f>CONCATENATE(Personal!D19,Personal!E19,Personal!F19,Personal!G19,)</f>
      </c>
      <c r="F6">
        <f>Personal!H19</f>
        <v>0</v>
      </c>
    </row>
    <row r="7" spans="1:6" ht="15">
      <c r="A7" s="141">
        <f t="shared" si="0"/>
      </c>
      <c r="B7" s="193">
        <f>Personal!A20</f>
        <v>0</v>
      </c>
      <c r="C7" s="191">
        <f>Personal!B20</f>
        <v>0</v>
      </c>
      <c r="D7" s="141">
        <f>Personal!C20</f>
        <v>0</v>
      </c>
      <c r="E7">
        <f>CONCATENATE(Personal!D20,Personal!E20,Personal!F20,Personal!G20,)</f>
      </c>
      <c r="F7">
        <f>Personal!H20</f>
        <v>0</v>
      </c>
    </row>
    <row r="8" spans="1:6" ht="15">
      <c r="A8" s="141">
        <f t="shared" si="0"/>
      </c>
      <c r="B8" s="193">
        <f>Personal!A21</f>
        <v>0</v>
      </c>
      <c r="C8" s="191">
        <f>Personal!B21</f>
        <v>0</v>
      </c>
      <c r="D8" s="141">
        <f>Personal!C21</f>
        <v>0</v>
      </c>
      <c r="E8">
        <f>CONCATENATE(Personal!D21,Personal!E21,Personal!F21,Personal!G21,)</f>
      </c>
      <c r="F8">
        <f>Personal!H21</f>
        <v>0</v>
      </c>
    </row>
    <row r="9" spans="1:6" ht="15">
      <c r="A9" s="141">
        <f t="shared" si="0"/>
      </c>
      <c r="B9" s="193">
        <f>Personal!A22</f>
        <v>0</v>
      </c>
      <c r="C9" s="191">
        <f>Personal!B22</f>
        <v>0</v>
      </c>
      <c r="D9" s="141">
        <f>Personal!C22</f>
        <v>0</v>
      </c>
      <c r="E9">
        <f>CONCATENATE(Personal!D22,Personal!E22,Personal!F22,Personal!G22,)</f>
      </c>
      <c r="F9">
        <f>Personal!H22</f>
        <v>0</v>
      </c>
    </row>
    <row r="10" spans="1:6" ht="15">
      <c r="A10" s="141">
        <f t="shared" si="0"/>
      </c>
      <c r="B10" s="193">
        <f>Personal!A23</f>
        <v>0</v>
      </c>
      <c r="C10" s="191">
        <f>Personal!B23</f>
        <v>0</v>
      </c>
      <c r="D10" s="141">
        <f>Personal!C23</f>
        <v>0</v>
      </c>
      <c r="E10">
        <f>CONCATENATE(Personal!D23,Personal!E23,Personal!F23,Personal!G23,)</f>
      </c>
      <c r="F10">
        <f>Personal!H23</f>
        <v>0</v>
      </c>
    </row>
    <row r="11" spans="1:6" ht="15">
      <c r="A11" s="141">
        <f t="shared" si="0"/>
      </c>
      <c r="B11" s="193">
        <f>Personal!A24</f>
        <v>0</v>
      </c>
      <c r="C11" s="191">
        <f>Personal!B24</f>
        <v>0</v>
      </c>
      <c r="D11" s="141">
        <f>Personal!C24</f>
        <v>0</v>
      </c>
      <c r="E11">
        <f>CONCATENATE(Personal!D24,Personal!E24,Personal!F24,Personal!G24,)</f>
      </c>
      <c r="F11">
        <f>Personal!H24</f>
        <v>0</v>
      </c>
    </row>
    <row r="12" spans="1:6" ht="15">
      <c r="A12" s="141">
        <f t="shared" si="0"/>
      </c>
      <c r="B12" s="193">
        <f>Personal!A25</f>
        <v>0</v>
      </c>
      <c r="C12" s="191">
        <f>Personal!B25</f>
        <v>0</v>
      </c>
      <c r="D12" s="141">
        <f>Personal!C25</f>
        <v>0</v>
      </c>
      <c r="E12">
        <f>CONCATENATE(Personal!D25,Personal!E25,Personal!F25,Personal!G25,)</f>
      </c>
      <c r="F12">
        <f>Personal!H25</f>
        <v>0</v>
      </c>
    </row>
    <row r="13" spans="1:6" ht="15">
      <c r="A13" s="141">
        <f t="shared" si="0"/>
      </c>
      <c r="B13" s="193">
        <f>Personal!A26</f>
        <v>0</v>
      </c>
      <c r="C13" s="191">
        <f>Personal!B26</f>
        <v>0</v>
      </c>
      <c r="D13" s="141">
        <f>Personal!C26</f>
        <v>0</v>
      </c>
      <c r="E13">
        <f>CONCATENATE(Personal!D26,Personal!E26,Personal!F26,Personal!G26,)</f>
      </c>
      <c r="F13">
        <f>Personal!H26</f>
        <v>0</v>
      </c>
    </row>
    <row r="14" spans="1:6" ht="15">
      <c r="A14" s="141">
        <f t="shared" si="0"/>
      </c>
      <c r="B14" s="193">
        <f>Personal!A27</f>
        <v>0</v>
      </c>
      <c r="C14" s="191">
        <f>Personal!B27</f>
        <v>0</v>
      </c>
      <c r="D14" s="141">
        <f>Personal!C27</f>
        <v>0</v>
      </c>
      <c r="E14">
        <f>CONCATENATE(Personal!D27,Personal!E27,Personal!F27,Personal!G27,)</f>
      </c>
      <c r="F14">
        <f>Personal!H27</f>
        <v>0</v>
      </c>
    </row>
    <row r="15" spans="1:6" ht="15">
      <c r="A15" s="141">
        <f t="shared" si="0"/>
      </c>
      <c r="B15" s="193">
        <f>Personal!A28</f>
        <v>0</v>
      </c>
      <c r="C15" s="191">
        <f>Personal!B28</f>
        <v>0</v>
      </c>
      <c r="D15" s="141">
        <f>Personal!C28</f>
        <v>0</v>
      </c>
      <c r="E15">
        <f>CONCATENATE(Personal!D28,Personal!E28,Personal!F28,Personal!G28,)</f>
      </c>
      <c r="F15">
        <f>Personal!H28</f>
        <v>0</v>
      </c>
    </row>
    <row r="16" spans="1:6" ht="15">
      <c r="A16" s="141">
        <f t="shared" si="0"/>
      </c>
      <c r="B16" s="193">
        <f>Personal!A29</f>
        <v>0</v>
      </c>
      <c r="C16" s="191">
        <f>Personal!B29</f>
        <v>0</v>
      </c>
      <c r="D16" s="141">
        <f>Personal!C29</f>
        <v>0</v>
      </c>
      <c r="E16" t="e">
        <f>CONCATENATE(Personal!#REF!,Personal!E29,Personal!F29,Personal!G29,)</f>
        <v>#REF!</v>
      </c>
      <c r="F16">
        <f>Personal!H29</f>
        <v>0</v>
      </c>
    </row>
    <row r="17" spans="1:6" ht="15">
      <c r="A17" s="141">
        <f t="shared" si="0"/>
      </c>
      <c r="B17" s="193">
        <f>Personal!A30</f>
        <v>0</v>
      </c>
      <c r="C17" s="191">
        <f>Personal!B30</f>
        <v>0</v>
      </c>
      <c r="D17" s="141">
        <f>Personal!C30</f>
        <v>0</v>
      </c>
      <c r="E17">
        <f>CONCATENATE(Personal!D29,Personal!E30,Personal!F30,Personal!G30,)</f>
      </c>
      <c r="F17">
        <f>Personal!H30</f>
        <v>0</v>
      </c>
    </row>
    <row r="18" spans="1:6" ht="15">
      <c r="A18" s="141">
        <f t="shared" si="0"/>
      </c>
      <c r="B18" s="193">
        <f>Personal!A31</f>
        <v>0</v>
      </c>
      <c r="C18" s="191">
        <f>Personal!B31</f>
        <v>0</v>
      </c>
      <c r="D18" s="141">
        <f>Personal!C31</f>
        <v>0</v>
      </c>
      <c r="E18">
        <f>CONCATENATE(Personal!D31,Personal!E31,Personal!F31,Personal!G31,)</f>
      </c>
      <c r="F18">
        <f>Personal!H31</f>
        <v>0</v>
      </c>
    </row>
    <row r="19" spans="1:6" ht="15">
      <c r="A19" s="141">
        <f t="shared" si="0"/>
      </c>
      <c r="B19" s="193">
        <f>Personal!A32</f>
        <v>0</v>
      </c>
      <c r="C19" s="191">
        <f>Personal!B32</f>
        <v>0</v>
      </c>
      <c r="D19" s="141">
        <f>Personal!C32</f>
        <v>0</v>
      </c>
      <c r="E19">
        <f>CONCATENATE(Personal!D32,Personal!E32,Personal!F32,Personal!G32,)</f>
      </c>
      <c r="F19">
        <f>Personal!H32</f>
        <v>0</v>
      </c>
    </row>
    <row r="20" spans="1:6" ht="15">
      <c r="A20" s="141">
        <f t="shared" si="0"/>
      </c>
      <c r="B20" s="193">
        <f>Personal!A33</f>
        <v>0</v>
      </c>
      <c r="C20" s="191">
        <f>Personal!B33</f>
        <v>0</v>
      </c>
      <c r="D20" s="141">
        <f>Personal!C33</f>
        <v>0</v>
      </c>
      <c r="E20">
        <f>CONCATENATE(Personal!D33,Personal!E33,Personal!F33,Personal!G33,)</f>
      </c>
      <c r="F20">
        <f>Personal!H33</f>
        <v>0</v>
      </c>
    </row>
    <row r="21" spans="1:6" ht="15">
      <c r="A21" s="141">
        <f t="shared" si="0"/>
      </c>
      <c r="B21" s="193">
        <f>Personal!A34</f>
        <v>0</v>
      </c>
      <c r="C21" s="191">
        <f>Personal!B34</f>
        <v>0</v>
      </c>
      <c r="D21" s="141">
        <f>Personal!C34</f>
        <v>0</v>
      </c>
      <c r="E21">
        <f>CONCATENATE(Personal!D34,Personal!E34,Personal!F34,Personal!G34,)</f>
      </c>
      <c r="F21">
        <f>Personal!H34</f>
        <v>0</v>
      </c>
    </row>
    <row r="22" spans="1:6" ht="15">
      <c r="A22" s="141">
        <f t="shared" si="0"/>
      </c>
      <c r="B22" s="193">
        <f>Personal!A35</f>
        <v>0</v>
      </c>
      <c r="C22" s="191">
        <f>Personal!B35</f>
        <v>0</v>
      </c>
      <c r="D22" s="141">
        <f>Personal!C35</f>
        <v>0</v>
      </c>
      <c r="E22">
        <f>CONCATENATE(Personal!D35,Personal!E35,Personal!F35,Personal!G35,)</f>
      </c>
      <c r="F22">
        <f>Personal!H35</f>
        <v>0</v>
      </c>
    </row>
    <row r="23" spans="1:6" ht="15">
      <c r="A23" s="141">
        <f t="shared" si="0"/>
      </c>
      <c r="B23" s="193">
        <f>Personal!A36</f>
        <v>0</v>
      </c>
      <c r="C23" s="191">
        <f>Personal!B36</f>
        <v>0</v>
      </c>
      <c r="D23" s="141">
        <f>Personal!C36</f>
        <v>0</v>
      </c>
      <c r="E23">
        <f>CONCATENATE(Personal!D36,Personal!E36,Personal!F36,Personal!G36,)</f>
      </c>
      <c r="F23">
        <f>Personal!H36</f>
        <v>0</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J13"/>
  <sheetViews>
    <sheetView showGridLines="0" tabSelected="1" zoomScalePageLayoutView="0" workbookViewId="0" topLeftCell="A1">
      <selection activeCell="D9" sqref="D9"/>
    </sheetView>
  </sheetViews>
  <sheetFormatPr defaultColWidth="9.140625" defaultRowHeight="15"/>
  <sheetData>
    <row r="1" spans="1:9" ht="30.75" customHeight="1">
      <c r="A1" s="226" t="s">
        <v>941</v>
      </c>
      <c r="B1" s="227"/>
      <c r="C1" s="227"/>
      <c r="D1" s="227"/>
      <c r="E1" s="227"/>
      <c r="F1" s="227"/>
      <c r="G1" s="227"/>
      <c r="H1" s="227"/>
      <c r="I1" s="227"/>
    </row>
    <row r="2" spans="1:9" ht="7.5" customHeight="1">
      <c r="A2" s="63"/>
      <c r="B2" s="63"/>
      <c r="C2" s="63"/>
      <c r="D2" s="63"/>
      <c r="E2" s="63"/>
      <c r="F2" s="63"/>
      <c r="G2" s="63"/>
      <c r="H2" s="63"/>
      <c r="I2" s="63"/>
    </row>
    <row r="3" spans="1:9" ht="18.75" customHeight="1">
      <c r="A3" s="228" t="s">
        <v>118</v>
      </c>
      <c r="B3" s="228"/>
      <c r="C3" s="228"/>
      <c r="D3" s="228"/>
      <c r="E3" s="228"/>
      <c r="F3" s="228"/>
      <c r="G3" s="228"/>
      <c r="H3" s="228"/>
      <c r="I3" s="228"/>
    </row>
    <row r="4" spans="1:9" ht="16.5" customHeight="1">
      <c r="A4" s="225" t="s">
        <v>664</v>
      </c>
      <c r="B4" s="225"/>
      <c r="C4" s="225"/>
      <c r="D4" s="225"/>
      <c r="E4" s="225"/>
      <c r="F4" s="225"/>
      <c r="G4" s="225"/>
      <c r="H4" s="225"/>
      <c r="I4" s="225"/>
    </row>
    <row r="5" spans="1:9" ht="83.25" customHeight="1">
      <c r="A5" s="225" t="s">
        <v>942</v>
      </c>
      <c r="B5" s="225"/>
      <c r="C5" s="225"/>
      <c r="D5" s="225"/>
      <c r="E5" s="225"/>
      <c r="F5" s="225"/>
      <c r="G5" s="225"/>
      <c r="H5" s="225"/>
      <c r="I5" s="225"/>
    </row>
    <row r="6" spans="1:9" ht="111.75" customHeight="1">
      <c r="A6" s="225" t="s">
        <v>119</v>
      </c>
      <c r="B6" s="225"/>
      <c r="C6" s="225"/>
      <c r="D6" s="225"/>
      <c r="E6" s="225"/>
      <c r="F6" s="225"/>
      <c r="G6" s="225"/>
      <c r="H6" s="225"/>
      <c r="I6" s="225"/>
    </row>
    <row r="7" spans="1:9" ht="30" customHeight="1">
      <c r="A7" s="225" t="s">
        <v>663</v>
      </c>
      <c r="B7" s="225"/>
      <c r="C7" s="225"/>
      <c r="D7" s="225"/>
      <c r="E7" s="225"/>
      <c r="F7" s="225"/>
      <c r="G7" s="225"/>
      <c r="H7" s="225"/>
      <c r="I7" s="225"/>
    </row>
    <row r="13" ht="15">
      <c r="J13" s="1"/>
    </row>
  </sheetData>
  <sheetProtection/>
  <mergeCells count="6">
    <mergeCell ref="A6:I6"/>
    <mergeCell ref="A7:I7"/>
    <mergeCell ref="A1:I1"/>
    <mergeCell ref="A3:I3"/>
    <mergeCell ref="A4:I4"/>
    <mergeCell ref="A5: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H19"/>
  <sheetViews>
    <sheetView workbookViewId="0" topLeftCell="A1">
      <selection activeCell="B3" sqref="B3"/>
    </sheetView>
  </sheetViews>
  <sheetFormatPr defaultColWidth="9.140625" defaultRowHeight="15"/>
  <cols>
    <col min="1" max="1" width="21.00390625" style="111" customWidth="1"/>
    <col min="2" max="2" width="24.421875" style="9" customWidth="1"/>
    <col min="3" max="3" width="25.421875" style="9" customWidth="1"/>
    <col min="4" max="13" width="20.7109375" style="9" customWidth="1"/>
    <col min="14" max="16384" width="9.140625" style="9" customWidth="1"/>
  </cols>
  <sheetData>
    <row r="1" ht="12.75">
      <c r="A1" s="61" t="s">
        <v>120</v>
      </c>
    </row>
    <row r="2" ht="14.25" customHeight="1">
      <c r="C2" s="3" t="s">
        <v>406</v>
      </c>
    </row>
    <row r="3" spans="1:4" ht="15">
      <c r="A3" s="61" t="s">
        <v>22</v>
      </c>
      <c r="B3" s="142"/>
      <c r="C3" s="4"/>
      <c r="D3" s="5"/>
    </row>
    <row r="4" spans="1:5" ht="12.75">
      <c r="A4" s="61" t="s">
        <v>24</v>
      </c>
      <c r="B4" s="143">
        <f>IF(B3="","",VLOOKUP(B3,Kodtabla!A2:H106,3,FALSE))</f>
      </c>
      <c r="C4" s="2"/>
      <c r="D4" s="2"/>
      <c r="E4" s="6"/>
    </row>
    <row r="5" spans="1:6" ht="12.75">
      <c r="A5" s="61" t="s">
        <v>23</v>
      </c>
      <c r="B5" s="143">
        <f>IF(B3="","",VLOOKUP(B3,Kodtabla!A2:H106,2,FALSE))</f>
      </c>
      <c r="C5" s="2"/>
      <c r="D5" s="2"/>
      <c r="E5" s="6"/>
      <c r="F5" s="2"/>
    </row>
    <row r="6" spans="1:4" ht="12.75">
      <c r="A6" s="61" t="s">
        <v>21</v>
      </c>
      <c r="B6" s="143">
        <f>IF(B3="","",VLOOKUP(B3,Kodtabla!A2:H106,4,FALSE))</f>
      </c>
      <c r="C6" s="7"/>
      <c r="D6" s="7"/>
    </row>
    <row r="7" spans="1:2" ht="12.75" customHeight="1">
      <c r="A7" s="61" t="s">
        <v>117</v>
      </c>
      <c r="B7" s="143">
        <f>IF(B3="","",VLOOKUP(B3,Kodtabla!A2:H106,5,FALSE))</f>
      </c>
    </row>
    <row r="8" spans="1:3" ht="15">
      <c r="A8" s="61" t="s">
        <v>407</v>
      </c>
      <c r="B8" s="9">
        <f>IF(B3="","",VLOOKUP(B3,Kodtabla!A2:H106,6,FALSE))</f>
      </c>
      <c r="C8" s="3"/>
    </row>
    <row r="9" spans="1:2" ht="12.75" customHeight="1">
      <c r="A9" s="61" t="s">
        <v>408</v>
      </c>
      <c r="B9" s="143">
        <f>IF(B3="","",VLOOKUP(B3,Kodtabla!A2:H106,7,FALSE))</f>
      </c>
    </row>
    <row r="10" spans="1:2" ht="12.75" customHeight="1">
      <c r="A10" s="61" t="s">
        <v>409</v>
      </c>
      <c r="B10" s="143">
        <f>IF(B3="","",VLOOKUP(B3,Kodtabla!A2:H106,8,FALSE))</f>
      </c>
    </row>
    <row r="12" spans="1:5" ht="12.75">
      <c r="A12" s="61" t="s">
        <v>943</v>
      </c>
      <c r="D12" s="16"/>
      <c r="E12" s="110" t="s">
        <v>15</v>
      </c>
    </row>
    <row r="13" spans="1:6" ht="12.75">
      <c r="A13" s="61"/>
      <c r="E13" s="10"/>
      <c r="F13" s="109"/>
    </row>
    <row r="14" ht="12.75">
      <c r="A14" s="61" t="s">
        <v>410</v>
      </c>
    </row>
    <row r="15" ht="12.75">
      <c r="A15" s="61"/>
    </row>
    <row r="16" spans="1:8" ht="12.75">
      <c r="A16" s="217" t="s">
        <v>411</v>
      </c>
      <c r="B16" s="127" t="s">
        <v>0</v>
      </c>
      <c r="C16" s="127" t="s">
        <v>1</v>
      </c>
      <c r="D16" s="127" t="s">
        <v>2</v>
      </c>
      <c r="E16" s="127" t="s">
        <v>3</v>
      </c>
      <c r="F16" s="127" t="s">
        <v>4</v>
      </c>
      <c r="G16" s="127" t="s">
        <v>5</v>
      </c>
      <c r="H16" s="127" t="s">
        <v>6</v>
      </c>
    </row>
    <row r="17" spans="1:8" ht="48.75" customHeight="1">
      <c r="A17" s="123">
        <f>B6</f>
      </c>
      <c r="B17" s="133"/>
      <c r="C17" s="133"/>
      <c r="D17" s="133"/>
      <c r="E17" s="133"/>
      <c r="F17" s="133"/>
      <c r="G17" s="133"/>
      <c r="H17" s="133"/>
    </row>
    <row r="18" spans="1:8" ht="33.75" customHeight="1">
      <c r="A18" s="123">
        <f>B9</f>
      </c>
      <c r="B18" s="133"/>
      <c r="C18" s="133"/>
      <c r="D18" s="133"/>
      <c r="E18" s="133"/>
      <c r="F18" s="133"/>
      <c r="G18" s="133"/>
      <c r="H18" s="133"/>
    </row>
    <row r="19" spans="1:8" ht="32.25" customHeight="1">
      <c r="A19" s="123">
        <f>B10</f>
      </c>
      <c r="B19" s="134"/>
      <c r="C19" s="134"/>
      <c r="D19" s="134"/>
      <c r="E19" s="134"/>
      <c r="F19" s="134"/>
      <c r="G19" s="134"/>
      <c r="H19" s="134"/>
    </row>
  </sheetData>
  <sheetProtection/>
  <dataValidations count="3">
    <dataValidation type="list" allowBlank="1" showInputMessage="1" showErrorMessage="1" sqref="D12">
      <formula1>contract</formula1>
    </dataValidation>
    <dataValidation type="list" allowBlank="1" showInputMessage="1" showErrorMessage="1" prompt="Alegeţi da sau nu" sqref="E13">
      <formula1>szerzodes</formula1>
    </dataValidation>
    <dataValidation type="list" allowBlank="1" showInputMessage="1" showErrorMessage="1" sqref="B3">
      <formula1>medici_stom</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19"/>
  <sheetViews>
    <sheetView workbookViewId="0" topLeftCell="A1">
      <selection activeCell="G21" sqref="G21"/>
    </sheetView>
  </sheetViews>
  <sheetFormatPr defaultColWidth="9.140625" defaultRowHeight="15"/>
  <cols>
    <col min="1" max="1" width="13.7109375" style="9" customWidth="1"/>
    <col min="2" max="2" width="11.28125" style="9" customWidth="1"/>
    <col min="3" max="13" width="9.57421875" style="9" customWidth="1"/>
    <col min="14" max="16384" width="9.140625" style="9" customWidth="1"/>
  </cols>
  <sheetData>
    <row r="1" ht="12.75">
      <c r="A1" s="2" t="s">
        <v>120</v>
      </c>
    </row>
    <row r="3" spans="1:2" ht="12.75">
      <c r="A3" s="2" t="s">
        <v>22</v>
      </c>
      <c r="B3" s="61">
        <f>Program!B3</f>
        <v>0</v>
      </c>
    </row>
    <row r="4" spans="1:2" ht="12.75">
      <c r="A4" s="2" t="s">
        <v>24</v>
      </c>
      <c r="B4" s="111">
        <f>Program!B4</f>
      </c>
    </row>
    <row r="5" spans="1:2" ht="12.75">
      <c r="A5" s="2" t="s">
        <v>23</v>
      </c>
      <c r="B5" s="111">
        <f>Program!B5</f>
      </c>
    </row>
    <row r="6" spans="1:2" ht="12.75">
      <c r="A6" s="2" t="s">
        <v>21</v>
      </c>
      <c r="B6" s="111">
        <f>Program!B6</f>
      </c>
    </row>
    <row r="7" spans="1:2" ht="12.75">
      <c r="A7" s="2" t="s">
        <v>117</v>
      </c>
      <c r="B7" s="111">
        <f>Program!B7</f>
      </c>
    </row>
    <row r="8" spans="1:2" ht="12.75">
      <c r="A8" s="2" t="s">
        <v>407</v>
      </c>
      <c r="B8" s="111">
        <f>Program!B8</f>
      </c>
    </row>
    <row r="9" spans="1:2" ht="12.75">
      <c r="A9" s="2" t="s">
        <v>408</v>
      </c>
      <c r="B9" s="111">
        <f>Program!B9</f>
      </c>
    </row>
    <row r="10" spans="1:2" ht="12.75">
      <c r="A10" s="2" t="s">
        <v>409</v>
      </c>
      <c r="B10" s="111">
        <f>Program!B10</f>
      </c>
    </row>
    <row r="11" ht="12.75">
      <c r="A11" s="2"/>
    </row>
    <row r="13" ht="12.75">
      <c r="A13" s="8" t="s">
        <v>524</v>
      </c>
    </row>
    <row r="14" spans="1:7" ht="12.75">
      <c r="A14" s="231" t="s">
        <v>7</v>
      </c>
      <c r="B14" s="232" t="s">
        <v>8</v>
      </c>
      <c r="C14" s="233"/>
      <c r="D14" s="234"/>
      <c r="E14" s="232" t="s">
        <v>9</v>
      </c>
      <c r="F14" s="233"/>
      <c r="G14" s="234"/>
    </row>
    <row r="15" spans="1:7" ht="12.75">
      <c r="A15" s="231"/>
      <c r="B15" s="231" t="s">
        <v>10</v>
      </c>
      <c r="C15" s="236" t="s">
        <v>11</v>
      </c>
      <c r="D15" s="237"/>
      <c r="E15" s="229" t="s">
        <v>10</v>
      </c>
      <c r="F15" s="235" t="s">
        <v>11</v>
      </c>
      <c r="G15" s="235"/>
    </row>
    <row r="16" spans="1:7" ht="12.75">
      <c r="A16" s="231"/>
      <c r="B16" s="231"/>
      <c r="C16" s="127" t="s">
        <v>12</v>
      </c>
      <c r="D16" s="116" t="s">
        <v>13</v>
      </c>
      <c r="E16" s="230"/>
      <c r="F16" s="127" t="s">
        <v>12</v>
      </c>
      <c r="G16" s="116" t="s">
        <v>13</v>
      </c>
    </row>
    <row r="17" spans="1:7" ht="12.75">
      <c r="A17" s="131" t="s">
        <v>495</v>
      </c>
      <c r="B17" s="14"/>
      <c r="C17" s="14"/>
      <c r="D17" s="14"/>
      <c r="E17" s="14"/>
      <c r="F17" s="14"/>
      <c r="G17" s="14"/>
    </row>
    <row r="18" spans="1:9" ht="12.75">
      <c r="A18" s="10"/>
      <c r="B18" s="11"/>
      <c r="C18" s="11"/>
      <c r="D18" s="11"/>
      <c r="E18" s="11"/>
      <c r="F18" s="11"/>
      <c r="G18" s="11"/>
      <c r="H18" s="11"/>
      <c r="I18" s="11"/>
    </row>
    <row r="19" spans="1:9" ht="12.75">
      <c r="A19" s="10"/>
      <c r="B19" s="11"/>
      <c r="C19" s="11"/>
      <c r="D19" s="11"/>
      <c r="E19" s="11"/>
      <c r="F19" s="11"/>
      <c r="G19" s="11"/>
      <c r="H19" s="11"/>
      <c r="I19" s="11"/>
    </row>
  </sheetData>
  <sheetProtection/>
  <mergeCells count="7">
    <mergeCell ref="E15:E16"/>
    <mergeCell ref="A14:A16"/>
    <mergeCell ref="B14:D14"/>
    <mergeCell ref="E14:G14"/>
    <mergeCell ref="B15:B16"/>
    <mergeCell ref="F15:G15"/>
    <mergeCell ref="C15:D15"/>
  </mergeCells>
  <conditionalFormatting sqref="F18:F19">
    <cfRule type="cellIs" priority="1" dxfId="0" operator="greaterThan" stopIfTrue="1">
      <formula>$F$53</formula>
    </cfRule>
  </conditionalFormatting>
  <conditionalFormatting sqref="I18:I19">
    <cfRule type="cellIs" priority="2" dxfId="0" operator="greaterThan" stopIfTrue="1">
      <formula>$I$52</formula>
    </cfRule>
  </conditionalFormatting>
  <dataValidations count="1">
    <dataValidation allowBlank="1" showInputMessage="1" showErrorMessage="1" error="Copii sub 1 an &lt;= Total copii" sqref="G17 I18:I19 F18:F19"/>
  </dataValidation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AT184"/>
  <sheetViews>
    <sheetView zoomScalePageLayoutView="0" workbookViewId="0" topLeftCell="A1">
      <selection activeCell="E22" sqref="E22"/>
    </sheetView>
  </sheetViews>
  <sheetFormatPr defaultColWidth="9.140625" defaultRowHeight="15"/>
  <cols>
    <col min="1" max="1" width="18.7109375" style="161" customWidth="1"/>
    <col min="2" max="2" width="11.8515625" style="161" customWidth="1"/>
    <col min="3" max="3" width="8.421875" style="161" customWidth="1"/>
    <col min="4" max="4" width="23.57421875" style="161" customWidth="1"/>
    <col min="5" max="5" width="25.421875" style="161" customWidth="1"/>
    <col min="6" max="6" width="24.140625" style="161" customWidth="1"/>
    <col min="7" max="7" width="24.57421875" style="161" customWidth="1"/>
    <col min="8" max="8" width="14.57421875" style="161" customWidth="1"/>
    <col min="9" max="11" width="9.140625" style="209" customWidth="1"/>
    <col min="12" max="15" width="9.140625" style="165" customWidth="1"/>
    <col min="16" max="17" width="9.140625" style="161" customWidth="1"/>
    <col min="18" max="18" width="40.00390625" style="161" hidden="1" customWidth="1"/>
    <col min="19" max="19" width="5.140625" style="161" hidden="1" customWidth="1"/>
    <col min="20" max="37" width="9.140625" style="161" hidden="1" customWidth="1"/>
    <col min="38" max="39" width="9.140625" style="161" customWidth="1"/>
    <col min="40" max="16384" width="9.140625" style="161" customWidth="1"/>
  </cols>
  <sheetData>
    <row r="1" spans="1:3" ht="15">
      <c r="A1" s="2" t="s">
        <v>120</v>
      </c>
      <c r="B1" s="2"/>
      <c r="C1" s="2"/>
    </row>
    <row r="3" spans="1:4" ht="15">
      <c r="A3" s="162" t="s">
        <v>665</v>
      </c>
      <c r="B3" s="162">
        <f>Program!B3</f>
        <v>0</v>
      </c>
      <c r="C3" s="162"/>
      <c r="D3" s="2"/>
    </row>
    <row r="4" spans="1:4" ht="15">
      <c r="A4" s="162" t="s">
        <v>666</v>
      </c>
      <c r="B4" s="189">
        <f>Program!B4</f>
      </c>
      <c r="C4" s="162"/>
      <c r="D4" s="2"/>
    </row>
    <row r="5" spans="1:4" ht="15">
      <c r="A5" s="162" t="s">
        <v>667</v>
      </c>
      <c r="B5" s="189">
        <f>Program!B5</f>
      </c>
      <c r="C5" s="162"/>
      <c r="D5" s="2"/>
    </row>
    <row r="6" spans="1:4" ht="15">
      <c r="A6" s="162" t="s">
        <v>467</v>
      </c>
      <c r="B6" s="189">
        <f>Program!B6</f>
      </c>
      <c r="C6" s="162"/>
      <c r="D6" s="2"/>
    </row>
    <row r="7" spans="1:4" ht="15">
      <c r="A7" s="163" t="s">
        <v>466</v>
      </c>
      <c r="B7" s="189">
        <f>Program!B7</f>
      </c>
      <c r="C7" s="163"/>
      <c r="D7" s="2"/>
    </row>
    <row r="8" spans="1:4" ht="15">
      <c r="A8" s="163" t="s">
        <v>407</v>
      </c>
      <c r="B8" s="189">
        <f>Program!B8</f>
      </c>
      <c r="C8" s="163"/>
      <c r="D8" s="2"/>
    </row>
    <row r="9" spans="1:4" ht="15">
      <c r="A9" s="163" t="s">
        <v>408</v>
      </c>
      <c r="B9" s="189">
        <f>Program!B9</f>
      </c>
      <c r="C9" s="163"/>
      <c r="D9" s="2"/>
    </row>
    <row r="10" spans="1:4" ht="15">
      <c r="A10" s="163" t="s">
        <v>409</v>
      </c>
      <c r="B10" s="189">
        <f>Program!B10</f>
      </c>
      <c r="C10" s="163"/>
      <c r="D10" s="2"/>
    </row>
    <row r="11" spans="1:8" ht="15.75">
      <c r="A11" s="2"/>
      <c r="B11" s="2"/>
      <c r="C11" s="2"/>
      <c r="D11" s="2"/>
      <c r="H11" s="164" t="s">
        <v>668</v>
      </c>
    </row>
    <row r="12" spans="1:12" ht="15">
      <c r="A12" s="2" t="s">
        <v>944</v>
      </c>
      <c r="B12" s="2"/>
      <c r="C12" s="2"/>
      <c r="D12" s="9"/>
      <c r="E12" s="9"/>
      <c r="F12" s="9"/>
      <c r="G12" s="9"/>
      <c r="H12" s="9"/>
      <c r="J12" s="210"/>
      <c r="K12" s="211"/>
      <c r="L12" s="198"/>
    </row>
    <row r="13" spans="1:12" ht="15" customHeight="1">
      <c r="A13" s="251" t="s">
        <v>14</v>
      </c>
      <c r="B13" s="252" t="s">
        <v>669</v>
      </c>
      <c r="C13" s="252" t="s">
        <v>670</v>
      </c>
      <c r="D13" s="251" t="s">
        <v>156</v>
      </c>
      <c r="E13" s="251"/>
      <c r="F13" s="251"/>
      <c r="G13" s="251"/>
      <c r="H13" s="132" t="s">
        <v>19</v>
      </c>
      <c r="J13" s="212"/>
      <c r="K13" s="212"/>
      <c r="L13" s="198"/>
    </row>
    <row r="14" spans="1:12" ht="24" customHeight="1">
      <c r="A14" s="251"/>
      <c r="B14" s="253"/>
      <c r="C14" s="253"/>
      <c r="D14" s="146" t="s">
        <v>157</v>
      </c>
      <c r="E14" s="146" t="s">
        <v>158</v>
      </c>
      <c r="F14" s="146" t="s">
        <v>159</v>
      </c>
      <c r="G14" s="146" t="s">
        <v>160</v>
      </c>
      <c r="H14" s="166" t="s">
        <v>12</v>
      </c>
      <c r="I14" s="213"/>
      <c r="J14" s="212"/>
      <c r="K14" s="212"/>
      <c r="L14" s="198"/>
    </row>
    <row r="15" spans="1:13" ht="15">
      <c r="A15" s="167"/>
      <c r="B15" s="168"/>
      <c r="C15" s="167"/>
      <c r="D15" s="169" t="s">
        <v>225</v>
      </c>
      <c r="E15" s="169"/>
      <c r="F15" s="169"/>
      <c r="G15" s="169"/>
      <c r="H15" s="170"/>
      <c r="I15" s="214">
        <f ca="1">(TODAY()-B15)/365</f>
        <v>124.0986301369863</v>
      </c>
      <c r="J15" s="215" t="str">
        <f>IF(I15&lt;=25,"sub 25 ani",IF(I15&lt;35,"25-34 ani",IF(I15&lt;45,"35-44 ani",IF(I15&lt;55,"45-54 ani",IF(I15&lt;65,"55-64 ani",IF(I15&gt;=65,"peste 65 ani",0))))))</f>
        <v>peste 65 ani</v>
      </c>
      <c r="K15" s="215" t="str">
        <f>IF(C15="feminin","femei","barbati")</f>
        <v>barbati</v>
      </c>
      <c r="L15" s="199"/>
      <c r="M15" s="200"/>
    </row>
    <row r="16" spans="1:13" ht="15">
      <c r="A16" s="169"/>
      <c r="B16" s="168"/>
      <c r="C16" s="167"/>
      <c r="D16" s="169"/>
      <c r="E16" s="169"/>
      <c r="F16" s="169"/>
      <c r="G16" s="169"/>
      <c r="H16" s="170"/>
      <c r="I16" s="214">
        <f ca="1">(TODAY()-B16)/365</f>
        <v>124.0986301369863</v>
      </c>
      <c r="J16" s="215" t="str">
        <f>IF(I16&lt;=25,"sub 25 ani",IF(I16&lt;35,"25-34 ani",IF(I16&lt;45,"35-44 ani",IF(I16&lt;55,"45-54 ani",IF(I16&lt;65,"55-64 ani",IF(I16&gt;=65,"peste 65 ani",0))))))</f>
        <v>peste 65 ani</v>
      </c>
      <c r="K16" s="215" t="str">
        <f aca="true" t="shared" si="0" ref="K16:K54">IF(C16="feminin","femei","barbati")</f>
        <v>barbati</v>
      </c>
      <c r="L16" s="199"/>
      <c r="M16" s="200"/>
    </row>
    <row r="17" spans="1:13" ht="15">
      <c r="A17" s="169"/>
      <c r="B17" s="168"/>
      <c r="C17" s="167"/>
      <c r="D17" s="169"/>
      <c r="E17" s="169"/>
      <c r="F17" s="169"/>
      <c r="G17" s="169"/>
      <c r="H17" s="170"/>
      <c r="I17" s="214">
        <f aca="true" ca="1" t="shared" si="1" ref="I17:I54">(TODAY()-B17)/365</f>
        <v>124.0986301369863</v>
      </c>
      <c r="J17" s="215" t="str">
        <f>IF(I17&lt;=25,"sub 25 ani",IF(I17&lt;35,"25-34 ani",IF(I17&lt;45,"35-44 ani",IF(I17&lt;55,"45-54 ani",IF(I17&lt;65,"55-64 ani",IF(I17&gt;=65,"peste 65 ani",0))))))</f>
        <v>peste 65 ani</v>
      </c>
      <c r="K17" s="215" t="str">
        <f t="shared" si="0"/>
        <v>barbati</v>
      </c>
      <c r="L17" s="199"/>
      <c r="M17" s="200"/>
    </row>
    <row r="18" spans="1:13" ht="15">
      <c r="A18" s="169"/>
      <c r="B18" s="168"/>
      <c r="C18" s="167"/>
      <c r="D18" s="169"/>
      <c r="E18" s="169"/>
      <c r="F18" s="169"/>
      <c r="G18" s="169"/>
      <c r="H18" s="170"/>
      <c r="I18" s="214">
        <f ca="1" t="shared" si="1"/>
        <v>124.0986301369863</v>
      </c>
      <c r="J18" s="215" t="str">
        <f>IF(I18&lt;=25,"sub 25 ani",IF(I18&lt;35,"25-34 ani",IF(I18&lt;45,"35-44 ani",IF(I18&lt;55,"45-54 ani",IF(I18&lt;65,"55-64 ani",IF(I18&gt;=65,"peste 65 ani",0))))))</f>
        <v>peste 65 ani</v>
      </c>
      <c r="K18" s="215" t="str">
        <f t="shared" si="0"/>
        <v>barbati</v>
      </c>
      <c r="L18" s="199"/>
      <c r="M18" s="200"/>
    </row>
    <row r="19" spans="1:13" ht="15">
      <c r="A19" s="169"/>
      <c r="B19" s="168"/>
      <c r="C19" s="167"/>
      <c r="D19" s="169"/>
      <c r="E19" s="169"/>
      <c r="F19" s="169"/>
      <c r="G19" s="169"/>
      <c r="H19" s="170"/>
      <c r="I19" s="214">
        <f ca="1" t="shared" si="1"/>
        <v>124.0986301369863</v>
      </c>
      <c r="J19" s="215" t="str">
        <f aca="true" t="shared" si="2" ref="J19:J54">IF(I19&lt;=25,"sub 25 ani",IF(I19&lt;35,"25-34 ani",IF(I19&lt;45,"35-44 ani",IF(I19&lt;55,"45-54 ani",IF(I19&lt;65,"55-64 ani",IF(I19&gt;=65,"peste 65 ani",0))))))</f>
        <v>peste 65 ani</v>
      </c>
      <c r="K19" s="215" t="str">
        <f t="shared" si="0"/>
        <v>barbati</v>
      </c>
      <c r="L19" s="199"/>
      <c r="M19" s="200"/>
    </row>
    <row r="20" spans="1:13" ht="15">
      <c r="A20" s="169"/>
      <c r="B20" s="168"/>
      <c r="C20" s="167"/>
      <c r="D20" s="169"/>
      <c r="E20" s="169"/>
      <c r="F20" s="169"/>
      <c r="G20" s="169"/>
      <c r="H20" s="170"/>
      <c r="I20" s="214">
        <f ca="1" t="shared" si="1"/>
        <v>124.0986301369863</v>
      </c>
      <c r="J20" s="215" t="str">
        <f t="shared" si="2"/>
        <v>peste 65 ani</v>
      </c>
      <c r="K20" s="215" t="str">
        <f t="shared" si="0"/>
        <v>barbati</v>
      </c>
      <c r="L20" s="199"/>
      <c r="M20" s="200"/>
    </row>
    <row r="21" spans="1:13" ht="15">
      <c r="A21" s="169"/>
      <c r="B21" s="168"/>
      <c r="C21" s="167"/>
      <c r="D21" s="169"/>
      <c r="E21" s="169"/>
      <c r="F21" s="169"/>
      <c r="G21" s="169"/>
      <c r="H21" s="170"/>
      <c r="I21" s="214">
        <f ca="1" t="shared" si="1"/>
        <v>124.0986301369863</v>
      </c>
      <c r="J21" s="215" t="str">
        <f t="shared" si="2"/>
        <v>peste 65 ani</v>
      </c>
      <c r="K21" s="215" t="str">
        <f t="shared" si="0"/>
        <v>barbati</v>
      </c>
      <c r="L21" s="199"/>
      <c r="M21" s="200"/>
    </row>
    <row r="22" spans="1:13" ht="15">
      <c r="A22" s="169"/>
      <c r="B22" s="168"/>
      <c r="C22" s="167"/>
      <c r="D22" s="169"/>
      <c r="E22" s="169"/>
      <c r="F22" s="169"/>
      <c r="G22" s="169"/>
      <c r="H22" s="170"/>
      <c r="I22" s="214">
        <f ca="1" t="shared" si="1"/>
        <v>124.0986301369863</v>
      </c>
      <c r="J22" s="215" t="str">
        <f>IF(I22&lt;=25,"sub 25 ani",IF(I22&lt;35,"25-34 ani",IF(I22&lt;45,"35-44 ani",IF(I22&lt;55,"45-54 ani",IF(I22&lt;65,"55-64 ani",IF(I22&gt;=65,"peste 65 ani",0))))))</f>
        <v>peste 65 ani</v>
      </c>
      <c r="K22" s="215" t="str">
        <f t="shared" si="0"/>
        <v>barbati</v>
      </c>
      <c r="L22" s="199"/>
      <c r="M22" s="200"/>
    </row>
    <row r="23" spans="1:13" ht="15">
      <c r="A23" s="169"/>
      <c r="B23" s="168"/>
      <c r="C23" s="167"/>
      <c r="D23" s="169"/>
      <c r="E23" s="169"/>
      <c r="F23" s="169"/>
      <c r="G23" s="169"/>
      <c r="H23" s="170"/>
      <c r="I23" s="214">
        <f ca="1" t="shared" si="1"/>
        <v>124.0986301369863</v>
      </c>
      <c r="J23" s="215" t="str">
        <f t="shared" si="2"/>
        <v>peste 65 ani</v>
      </c>
      <c r="K23" s="215" t="str">
        <f t="shared" si="0"/>
        <v>barbati</v>
      </c>
      <c r="L23" s="199"/>
      <c r="M23" s="200"/>
    </row>
    <row r="24" spans="1:13" ht="15">
      <c r="A24" s="169"/>
      <c r="B24" s="168"/>
      <c r="C24" s="167"/>
      <c r="D24" s="169"/>
      <c r="E24" s="169"/>
      <c r="F24" s="169"/>
      <c r="G24" s="169"/>
      <c r="H24" s="170"/>
      <c r="I24" s="214">
        <f ca="1" t="shared" si="1"/>
        <v>124.0986301369863</v>
      </c>
      <c r="J24" s="215" t="str">
        <f t="shared" si="2"/>
        <v>peste 65 ani</v>
      </c>
      <c r="K24" s="215" t="str">
        <f t="shared" si="0"/>
        <v>barbati</v>
      </c>
      <c r="L24" s="199"/>
      <c r="M24" s="200"/>
    </row>
    <row r="25" spans="1:13" ht="15">
      <c r="A25" s="169"/>
      <c r="B25" s="168"/>
      <c r="C25" s="167"/>
      <c r="D25" s="169"/>
      <c r="E25" s="169"/>
      <c r="F25" s="169"/>
      <c r="G25" s="169"/>
      <c r="H25" s="170"/>
      <c r="I25" s="214">
        <f ca="1" t="shared" si="1"/>
        <v>124.0986301369863</v>
      </c>
      <c r="J25" s="215" t="str">
        <f t="shared" si="2"/>
        <v>peste 65 ani</v>
      </c>
      <c r="K25" s="215" t="str">
        <f t="shared" si="0"/>
        <v>barbati</v>
      </c>
      <c r="L25" s="199"/>
      <c r="M25" s="200"/>
    </row>
    <row r="26" spans="1:13" ht="15">
      <c r="A26" s="169"/>
      <c r="B26" s="168"/>
      <c r="C26" s="167"/>
      <c r="D26" s="169"/>
      <c r="E26" s="169"/>
      <c r="F26" s="169"/>
      <c r="G26" s="169"/>
      <c r="H26" s="170"/>
      <c r="I26" s="214">
        <f ca="1" t="shared" si="1"/>
        <v>124.0986301369863</v>
      </c>
      <c r="J26" s="215" t="str">
        <f t="shared" si="2"/>
        <v>peste 65 ani</v>
      </c>
      <c r="K26" s="215" t="str">
        <f t="shared" si="0"/>
        <v>barbati</v>
      </c>
      <c r="L26" s="199"/>
      <c r="M26" s="200"/>
    </row>
    <row r="27" spans="1:12" ht="15">
      <c r="A27" s="169"/>
      <c r="B27" s="168"/>
      <c r="C27" s="167"/>
      <c r="D27" s="169"/>
      <c r="E27" s="169"/>
      <c r="F27" s="169"/>
      <c r="G27" s="169"/>
      <c r="H27" s="170"/>
      <c r="I27" s="214">
        <f ca="1" t="shared" si="1"/>
        <v>124.0986301369863</v>
      </c>
      <c r="J27" s="215" t="str">
        <f t="shared" si="2"/>
        <v>peste 65 ani</v>
      </c>
      <c r="K27" s="215" t="str">
        <f t="shared" si="0"/>
        <v>barbati</v>
      </c>
      <c r="L27" s="198"/>
    </row>
    <row r="28" spans="1:12" ht="15">
      <c r="A28" s="169"/>
      <c r="B28" s="168"/>
      <c r="C28" s="167"/>
      <c r="D28" s="169"/>
      <c r="E28" s="169"/>
      <c r="F28" s="169"/>
      <c r="G28" s="169"/>
      <c r="H28" s="170"/>
      <c r="I28" s="214">
        <f ca="1" t="shared" si="1"/>
        <v>124.0986301369863</v>
      </c>
      <c r="J28" s="215" t="str">
        <f t="shared" si="2"/>
        <v>peste 65 ani</v>
      </c>
      <c r="K28" s="215" t="str">
        <f t="shared" si="0"/>
        <v>barbati</v>
      </c>
      <c r="L28" s="198"/>
    </row>
    <row r="29" spans="1:12" ht="15">
      <c r="A29" s="169"/>
      <c r="B29" s="168"/>
      <c r="C29" s="167"/>
      <c r="D29" s="169"/>
      <c r="E29" s="169"/>
      <c r="F29" s="169"/>
      <c r="G29" s="169"/>
      <c r="H29" s="170"/>
      <c r="I29" s="214">
        <f ca="1" t="shared" si="1"/>
        <v>124.0986301369863</v>
      </c>
      <c r="J29" s="215" t="str">
        <f t="shared" si="2"/>
        <v>peste 65 ani</v>
      </c>
      <c r="K29" s="215" t="str">
        <f t="shared" si="0"/>
        <v>barbati</v>
      </c>
      <c r="L29" s="198"/>
    </row>
    <row r="30" spans="1:12" ht="15">
      <c r="A30" s="169"/>
      <c r="B30" s="168"/>
      <c r="C30" s="167"/>
      <c r="D30" s="169"/>
      <c r="E30" s="169"/>
      <c r="F30" s="169"/>
      <c r="G30" s="169"/>
      <c r="H30" s="170"/>
      <c r="I30" s="214">
        <f ca="1" t="shared" si="1"/>
        <v>124.0986301369863</v>
      </c>
      <c r="J30" s="215" t="str">
        <f t="shared" si="2"/>
        <v>peste 65 ani</v>
      </c>
      <c r="K30" s="215" t="str">
        <f t="shared" si="0"/>
        <v>barbati</v>
      </c>
      <c r="L30" s="198"/>
    </row>
    <row r="31" spans="1:12" ht="15">
      <c r="A31" s="169"/>
      <c r="B31" s="168"/>
      <c r="C31" s="167"/>
      <c r="D31" s="169"/>
      <c r="E31" s="169"/>
      <c r="F31" s="169"/>
      <c r="G31" s="169"/>
      <c r="H31" s="170"/>
      <c r="I31" s="214">
        <f ca="1" t="shared" si="1"/>
        <v>124.0986301369863</v>
      </c>
      <c r="J31" s="215" t="str">
        <f t="shared" si="2"/>
        <v>peste 65 ani</v>
      </c>
      <c r="K31" s="215" t="str">
        <f t="shared" si="0"/>
        <v>barbati</v>
      </c>
      <c r="L31" s="198"/>
    </row>
    <row r="32" spans="1:12" ht="15">
      <c r="A32" s="169"/>
      <c r="B32" s="168"/>
      <c r="C32" s="167"/>
      <c r="D32" s="169"/>
      <c r="E32" s="169"/>
      <c r="F32" s="169"/>
      <c r="G32" s="169"/>
      <c r="H32" s="170"/>
      <c r="I32" s="214">
        <f ca="1" t="shared" si="1"/>
        <v>124.0986301369863</v>
      </c>
      <c r="J32" s="215" t="str">
        <f t="shared" si="2"/>
        <v>peste 65 ani</v>
      </c>
      <c r="K32" s="215" t="str">
        <f t="shared" si="0"/>
        <v>barbati</v>
      </c>
      <c r="L32" s="198"/>
    </row>
    <row r="33" spans="1:12" ht="15">
      <c r="A33" s="169"/>
      <c r="B33" s="168"/>
      <c r="C33" s="167"/>
      <c r="D33" s="169"/>
      <c r="E33" s="169"/>
      <c r="F33" s="169"/>
      <c r="G33" s="169"/>
      <c r="H33" s="170"/>
      <c r="I33" s="214">
        <f ca="1" t="shared" si="1"/>
        <v>124.0986301369863</v>
      </c>
      <c r="J33" s="215" t="str">
        <f t="shared" si="2"/>
        <v>peste 65 ani</v>
      </c>
      <c r="K33" s="215" t="str">
        <f t="shared" si="0"/>
        <v>barbati</v>
      </c>
      <c r="L33" s="198"/>
    </row>
    <row r="34" spans="1:12" ht="15">
      <c r="A34" s="169"/>
      <c r="B34" s="168"/>
      <c r="C34" s="167"/>
      <c r="D34" s="169"/>
      <c r="E34" s="169"/>
      <c r="F34" s="169"/>
      <c r="G34" s="169"/>
      <c r="H34" s="170"/>
      <c r="I34" s="214">
        <f ca="1" t="shared" si="1"/>
        <v>124.0986301369863</v>
      </c>
      <c r="J34" s="215" t="str">
        <f t="shared" si="2"/>
        <v>peste 65 ani</v>
      </c>
      <c r="K34" s="215" t="str">
        <f t="shared" si="0"/>
        <v>barbati</v>
      </c>
      <c r="L34" s="198"/>
    </row>
    <row r="35" spans="1:12" ht="15">
      <c r="A35" s="169"/>
      <c r="B35" s="168"/>
      <c r="C35" s="167"/>
      <c r="D35" s="169"/>
      <c r="E35" s="169"/>
      <c r="F35" s="169"/>
      <c r="G35" s="169"/>
      <c r="H35" s="170"/>
      <c r="I35" s="214">
        <f ca="1" t="shared" si="1"/>
        <v>124.0986301369863</v>
      </c>
      <c r="J35" s="215" t="str">
        <f t="shared" si="2"/>
        <v>peste 65 ani</v>
      </c>
      <c r="K35" s="215" t="str">
        <f t="shared" si="0"/>
        <v>barbati</v>
      </c>
      <c r="L35" s="198"/>
    </row>
    <row r="36" spans="1:12" ht="15">
      <c r="A36" s="169"/>
      <c r="B36" s="168"/>
      <c r="C36" s="167"/>
      <c r="D36" s="169"/>
      <c r="E36" s="169"/>
      <c r="F36" s="169"/>
      <c r="G36" s="169"/>
      <c r="H36" s="170"/>
      <c r="I36" s="214">
        <f ca="1" t="shared" si="1"/>
        <v>124.0986301369863</v>
      </c>
      <c r="J36" s="215" t="str">
        <f t="shared" si="2"/>
        <v>peste 65 ani</v>
      </c>
      <c r="K36" s="215" t="str">
        <f t="shared" si="0"/>
        <v>barbati</v>
      </c>
      <c r="L36" s="198"/>
    </row>
    <row r="37" spans="1:12" ht="15">
      <c r="A37" s="169"/>
      <c r="B37" s="168"/>
      <c r="C37" s="167"/>
      <c r="D37" s="169"/>
      <c r="E37" s="169"/>
      <c r="F37" s="169"/>
      <c r="G37" s="169"/>
      <c r="H37" s="170"/>
      <c r="I37" s="214">
        <f ca="1" t="shared" si="1"/>
        <v>124.0986301369863</v>
      </c>
      <c r="J37" s="215" t="str">
        <f t="shared" si="2"/>
        <v>peste 65 ani</v>
      </c>
      <c r="K37" s="215" t="str">
        <f t="shared" si="0"/>
        <v>barbati</v>
      </c>
      <c r="L37" s="198"/>
    </row>
    <row r="38" spans="1:12" ht="15">
      <c r="A38" s="169"/>
      <c r="B38" s="168"/>
      <c r="C38" s="167"/>
      <c r="D38" s="169"/>
      <c r="E38" s="169"/>
      <c r="F38" s="169"/>
      <c r="G38" s="169"/>
      <c r="H38" s="170"/>
      <c r="I38" s="214">
        <f ca="1" t="shared" si="1"/>
        <v>124.0986301369863</v>
      </c>
      <c r="J38" s="215" t="str">
        <f t="shared" si="2"/>
        <v>peste 65 ani</v>
      </c>
      <c r="K38" s="215" t="str">
        <f t="shared" si="0"/>
        <v>barbati</v>
      </c>
      <c r="L38" s="198"/>
    </row>
    <row r="39" spans="1:12" ht="15">
      <c r="A39" s="169"/>
      <c r="B39" s="168"/>
      <c r="C39" s="167"/>
      <c r="D39" s="169"/>
      <c r="E39" s="169"/>
      <c r="F39" s="169"/>
      <c r="G39" s="169"/>
      <c r="H39" s="170"/>
      <c r="I39" s="214">
        <f ca="1" t="shared" si="1"/>
        <v>124.0986301369863</v>
      </c>
      <c r="J39" s="215" t="str">
        <f t="shared" si="2"/>
        <v>peste 65 ani</v>
      </c>
      <c r="K39" s="215" t="str">
        <f t="shared" si="0"/>
        <v>barbati</v>
      </c>
      <c r="L39" s="198"/>
    </row>
    <row r="40" spans="1:12" ht="15">
      <c r="A40" s="169"/>
      <c r="B40" s="168"/>
      <c r="C40" s="167"/>
      <c r="D40" s="169"/>
      <c r="E40" s="169"/>
      <c r="F40" s="169"/>
      <c r="G40" s="169"/>
      <c r="H40" s="170"/>
      <c r="I40" s="214">
        <f ca="1" t="shared" si="1"/>
        <v>124.0986301369863</v>
      </c>
      <c r="J40" s="215" t="str">
        <f t="shared" si="2"/>
        <v>peste 65 ani</v>
      </c>
      <c r="K40" s="215" t="str">
        <f t="shared" si="0"/>
        <v>barbati</v>
      </c>
      <c r="L40" s="198"/>
    </row>
    <row r="41" spans="1:12" ht="15">
      <c r="A41" s="169"/>
      <c r="B41" s="168"/>
      <c r="C41" s="167"/>
      <c r="D41" s="169"/>
      <c r="E41" s="169"/>
      <c r="F41" s="169"/>
      <c r="G41" s="169"/>
      <c r="H41" s="170"/>
      <c r="I41" s="214">
        <f ca="1" t="shared" si="1"/>
        <v>124.0986301369863</v>
      </c>
      <c r="J41" s="215" t="str">
        <f t="shared" si="2"/>
        <v>peste 65 ani</v>
      </c>
      <c r="K41" s="215" t="str">
        <f t="shared" si="0"/>
        <v>barbati</v>
      </c>
      <c r="L41" s="201"/>
    </row>
    <row r="42" spans="1:15" ht="15">
      <c r="A42" s="169"/>
      <c r="B42" s="168"/>
      <c r="C42" s="167"/>
      <c r="D42" s="169"/>
      <c r="E42" s="169"/>
      <c r="F42" s="169"/>
      <c r="G42" s="169"/>
      <c r="H42" s="170"/>
      <c r="I42" s="214">
        <f ca="1" t="shared" si="1"/>
        <v>124.0986301369863</v>
      </c>
      <c r="J42" s="215" t="str">
        <f t="shared" si="2"/>
        <v>peste 65 ani</v>
      </c>
      <c r="K42" s="215" t="str">
        <f t="shared" si="0"/>
        <v>barbati</v>
      </c>
      <c r="L42" s="202"/>
      <c r="M42" s="203"/>
      <c r="N42" s="254"/>
      <c r="O42" s="254"/>
    </row>
    <row r="43" spans="1:15" ht="15">
      <c r="A43" s="169"/>
      <c r="B43" s="168"/>
      <c r="C43" s="167"/>
      <c r="D43" s="169"/>
      <c r="E43" s="169"/>
      <c r="F43" s="169"/>
      <c r="G43" s="169"/>
      <c r="H43" s="170"/>
      <c r="I43" s="214">
        <f ca="1" t="shared" si="1"/>
        <v>124.0986301369863</v>
      </c>
      <c r="J43" s="215" t="str">
        <f t="shared" si="2"/>
        <v>peste 65 ani</v>
      </c>
      <c r="K43" s="215" t="str">
        <f t="shared" si="0"/>
        <v>barbati</v>
      </c>
      <c r="L43" s="202"/>
      <c r="M43" s="204"/>
      <c r="N43" s="204"/>
      <c r="O43" s="204"/>
    </row>
    <row r="44" spans="1:15" ht="15">
      <c r="A44" s="169"/>
      <c r="B44" s="168"/>
      <c r="C44" s="167"/>
      <c r="D44" s="169"/>
      <c r="E44" s="169"/>
      <c r="F44" s="169"/>
      <c r="G44" s="169"/>
      <c r="H44" s="170"/>
      <c r="I44" s="214">
        <f ca="1" t="shared" si="1"/>
        <v>124.0986301369863</v>
      </c>
      <c r="J44" s="215" t="str">
        <f t="shared" si="2"/>
        <v>peste 65 ani</v>
      </c>
      <c r="K44" s="215" t="str">
        <f t="shared" si="0"/>
        <v>barbati</v>
      </c>
      <c r="L44" s="202"/>
      <c r="M44" s="204"/>
      <c r="N44" s="204"/>
      <c r="O44" s="204"/>
    </row>
    <row r="45" spans="1:15" ht="15">
      <c r="A45" s="169"/>
      <c r="B45" s="168"/>
      <c r="C45" s="167"/>
      <c r="D45" s="169"/>
      <c r="E45" s="169"/>
      <c r="F45" s="169"/>
      <c r="G45" s="169"/>
      <c r="H45" s="170"/>
      <c r="I45" s="214">
        <f ca="1" t="shared" si="1"/>
        <v>124.0986301369863</v>
      </c>
      <c r="J45" s="215" t="str">
        <f t="shared" si="2"/>
        <v>peste 65 ani</v>
      </c>
      <c r="K45" s="215" t="str">
        <f t="shared" si="0"/>
        <v>barbati</v>
      </c>
      <c r="L45" s="202"/>
      <c r="M45" s="204"/>
      <c r="N45" s="204"/>
      <c r="O45" s="204"/>
    </row>
    <row r="46" spans="1:12" ht="15">
      <c r="A46" s="169"/>
      <c r="B46" s="168"/>
      <c r="C46" s="167"/>
      <c r="D46" s="169"/>
      <c r="E46" s="169"/>
      <c r="F46" s="169"/>
      <c r="G46" s="169"/>
      <c r="H46" s="170"/>
      <c r="I46" s="214">
        <f ca="1" t="shared" si="1"/>
        <v>124.0986301369863</v>
      </c>
      <c r="J46" s="215" t="str">
        <f t="shared" si="2"/>
        <v>peste 65 ani</v>
      </c>
      <c r="K46" s="215" t="str">
        <f t="shared" si="0"/>
        <v>barbati</v>
      </c>
      <c r="L46" s="202"/>
    </row>
    <row r="47" spans="1:12" ht="15">
      <c r="A47" s="169"/>
      <c r="B47" s="168"/>
      <c r="C47" s="167"/>
      <c r="D47" s="169"/>
      <c r="E47" s="169"/>
      <c r="F47" s="169"/>
      <c r="G47" s="169"/>
      <c r="H47" s="170"/>
      <c r="I47" s="214">
        <f ca="1" t="shared" si="1"/>
        <v>124.0986301369863</v>
      </c>
      <c r="J47" s="215" t="str">
        <f t="shared" si="2"/>
        <v>peste 65 ani</v>
      </c>
      <c r="K47" s="215" t="str">
        <f t="shared" si="0"/>
        <v>barbati</v>
      </c>
      <c r="L47" s="202"/>
    </row>
    <row r="48" spans="1:12" ht="15">
      <c r="A48" s="169"/>
      <c r="B48" s="168"/>
      <c r="C48" s="167"/>
      <c r="D48" s="169"/>
      <c r="E48" s="169"/>
      <c r="F48" s="169"/>
      <c r="G48" s="169"/>
      <c r="H48" s="170"/>
      <c r="I48" s="214">
        <f ca="1" t="shared" si="1"/>
        <v>124.0986301369863</v>
      </c>
      <c r="J48" s="215" t="str">
        <f t="shared" si="2"/>
        <v>peste 65 ani</v>
      </c>
      <c r="K48" s="215" t="str">
        <f t="shared" si="0"/>
        <v>barbati</v>
      </c>
      <c r="L48" s="205"/>
    </row>
    <row r="49" spans="1:12" ht="15">
      <c r="A49" s="169"/>
      <c r="B49" s="168"/>
      <c r="C49" s="167"/>
      <c r="D49" s="169"/>
      <c r="E49" s="169"/>
      <c r="F49" s="169"/>
      <c r="G49" s="169"/>
      <c r="H49" s="170"/>
      <c r="I49" s="214">
        <f ca="1" t="shared" si="1"/>
        <v>124.0986301369863</v>
      </c>
      <c r="J49" s="215" t="str">
        <f t="shared" si="2"/>
        <v>peste 65 ani</v>
      </c>
      <c r="K49" s="215" t="str">
        <f t="shared" si="0"/>
        <v>barbati</v>
      </c>
      <c r="L49" s="205"/>
    </row>
    <row r="50" spans="1:12" ht="15">
      <c r="A50" s="169"/>
      <c r="B50" s="168"/>
      <c r="C50" s="167"/>
      <c r="D50" s="169"/>
      <c r="E50" s="169"/>
      <c r="F50" s="169"/>
      <c r="G50" s="169"/>
      <c r="H50" s="170"/>
      <c r="I50" s="214">
        <f ca="1" t="shared" si="1"/>
        <v>124.0986301369863</v>
      </c>
      <c r="J50" s="215" t="str">
        <f t="shared" si="2"/>
        <v>peste 65 ani</v>
      </c>
      <c r="K50" s="215" t="str">
        <f t="shared" si="0"/>
        <v>barbati</v>
      </c>
      <c r="L50" s="205"/>
    </row>
    <row r="51" spans="1:13" ht="15">
      <c r="A51" s="169"/>
      <c r="B51" s="168"/>
      <c r="C51" s="167"/>
      <c r="D51" s="169"/>
      <c r="E51" s="169"/>
      <c r="F51" s="169"/>
      <c r="G51" s="169"/>
      <c r="H51" s="170"/>
      <c r="I51" s="214">
        <f ca="1" t="shared" si="1"/>
        <v>124.0986301369863</v>
      </c>
      <c r="J51" s="215" t="str">
        <f t="shared" si="2"/>
        <v>peste 65 ani</v>
      </c>
      <c r="K51" s="215" t="str">
        <f t="shared" si="0"/>
        <v>barbati</v>
      </c>
      <c r="L51" s="206"/>
      <c r="M51" s="207"/>
    </row>
    <row r="52" spans="1:13" ht="15">
      <c r="A52" s="169"/>
      <c r="B52" s="168"/>
      <c r="C52" s="167"/>
      <c r="D52" s="169"/>
      <c r="E52" s="169"/>
      <c r="F52" s="169"/>
      <c r="G52" s="169"/>
      <c r="H52" s="170"/>
      <c r="I52" s="214">
        <f ca="1" t="shared" si="1"/>
        <v>124.0986301369863</v>
      </c>
      <c r="J52" s="215" t="str">
        <f t="shared" si="2"/>
        <v>peste 65 ani</v>
      </c>
      <c r="K52" s="215" t="str">
        <f t="shared" si="0"/>
        <v>barbati</v>
      </c>
      <c r="L52" s="208"/>
      <c r="M52" s="207"/>
    </row>
    <row r="53" spans="1:13" ht="15">
      <c r="A53" s="169"/>
      <c r="B53" s="168"/>
      <c r="C53" s="167"/>
      <c r="D53" s="169"/>
      <c r="E53" s="169"/>
      <c r="F53" s="169"/>
      <c r="G53" s="169"/>
      <c r="H53" s="170"/>
      <c r="I53" s="214">
        <f ca="1" t="shared" si="1"/>
        <v>124.0986301369863</v>
      </c>
      <c r="J53" s="215" t="str">
        <f t="shared" si="2"/>
        <v>peste 65 ani</v>
      </c>
      <c r="K53" s="215" t="str">
        <f t="shared" si="0"/>
        <v>barbati</v>
      </c>
      <c r="L53" s="208"/>
      <c r="M53" s="207"/>
    </row>
    <row r="54" spans="1:13" ht="15">
      <c r="A54" s="169"/>
      <c r="B54" s="168"/>
      <c r="C54" s="167"/>
      <c r="D54" s="169"/>
      <c r="E54" s="169"/>
      <c r="F54" s="169"/>
      <c r="G54" s="169"/>
      <c r="H54" s="170"/>
      <c r="I54" s="214">
        <f ca="1" t="shared" si="1"/>
        <v>124.0986301369863</v>
      </c>
      <c r="J54" s="215" t="str">
        <f t="shared" si="2"/>
        <v>peste 65 ani</v>
      </c>
      <c r="K54" s="215" t="str">
        <f t="shared" si="0"/>
        <v>barbati</v>
      </c>
      <c r="L54" s="208"/>
      <c r="M54" s="207"/>
    </row>
    <row r="55" spans="1:45" ht="15">
      <c r="A55" s="171"/>
      <c r="B55" s="171"/>
      <c r="C55" s="171"/>
      <c r="D55" s="171"/>
      <c r="E55" s="171"/>
      <c r="F55" s="171"/>
      <c r="G55" s="171"/>
      <c r="H55" s="171"/>
      <c r="I55" s="210"/>
      <c r="J55" s="210"/>
      <c r="K55" s="210"/>
      <c r="L55" s="202"/>
      <c r="R55" s="241" t="s">
        <v>161</v>
      </c>
      <c r="S55" s="248" t="s">
        <v>162</v>
      </c>
      <c r="T55" s="246" t="s">
        <v>12</v>
      </c>
      <c r="U55" s="249" t="s">
        <v>163</v>
      </c>
      <c r="V55" s="246" t="s">
        <v>164</v>
      </c>
      <c r="W55" s="246"/>
      <c r="X55" s="246"/>
      <c r="Y55" s="246"/>
      <c r="Z55" s="246"/>
      <c r="AA55" s="246"/>
      <c r="AB55" s="246"/>
      <c r="AC55" s="246"/>
      <c r="AD55" s="246"/>
      <c r="AE55" s="246"/>
      <c r="AF55" s="246"/>
      <c r="AG55" s="246"/>
      <c r="AH55" s="246" t="s">
        <v>414</v>
      </c>
      <c r="AI55" s="246"/>
      <c r="AJ55" s="246"/>
      <c r="AK55" s="246"/>
      <c r="AL55" s="247"/>
      <c r="AM55" s="247"/>
      <c r="AN55" s="247"/>
      <c r="AO55" s="247"/>
      <c r="AP55" s="247"/>
      <c r="AQ55" s="247"/>
      <c r="AR55" s="247"/>
      <c r="AS55" s="247"/>
    </row>
    <row r="56" spans="1:45" ht="27.75" customHeight="1">
      <c r="A56" s="171"/>
      <c r="B56" s="171"/>
      <c r="C56" s="171"/>
      <c r="D56" s="171"/>
      <c r="E56" s="171"/>
      <c r="F56" s="171"/>
      <c r="G56" s="171"/>
      <c r="H56" s="171"/>
      <c r="I56" s="210"/>
      <c r="J56" s="210"/>
      <c r="K56" s="210"/>
      <c r="L56" s="202"/>
      <c r="R56" s="241"/>
      <c r="S56" s="248"/>
      <c r="T56" s="246"/>
      <c r="U56" s="250"/>
      <c r="V56" s="241" t="s">
        <v>27</v>
      </c>
      <c r="W56" s="241"/>
      <c r="X56" s="241" t="s">
        <v>28</v>
      </c>
      <c r="Y56" s="241"/>
      <c r="Z56" s="241" t="s">
        <v>29</v>
      </c>
      <c r="AA56" s="241"/>
      <c r="AB56" s="241" t="s">
        <v>30</v>
      </c>
      <c r="AC56" s="241"/>
      <c r="AD56" s="241" t="s">
        <v>31</v>
      </c>
      <c r="AE56" s="241"/>
      <c r="AF56" s="241" t="s">
        <v>32</v>
      </c>
      <c r="AG56" s="241"/>
      <c r="AH56" s="241" t="s">
        <v>672</v>
      </c>
      <c r="AI56" s="241"/>
      <c r="AJ56" s="241" t="s">
        <v>674</v>
      </c>
      <c r="AK56" s="241"/>
      <c r="AL56" s="244"/>
      <c r="AM56" s="244"/>
      <c r="AN56" s="244"/>
      <c r="AO56" s="244"/>
      <c r="AP56" s="244"/>
      <c r="AQ56" s="244"/>
      <c r="AR56" s="244"/>
      <c r="AS56" s="244"/>
    </row>
    <row r="57" spans="1:45" ht="15">
      <c r="A57" s="171"/>
      <c r="B57" s="171"/>
      <c r="C57" s="171"/>
      <c r="D57" s="171"/>
      <c r="E57" s="171"/>
      <c r="F57" s="171"/>
      <c r="G57" s="171"/>
      <c r="H57" s="171"/>
      <c r="I57" s="210"/>
      <c r="J57" s="210"/>
      <c r="K57" s="210"/>
      <c r="L57" s="202"/>
      <c r="R57" s="241"/>
      <c r="S57" s="248"/>
      <c r="T57" s="246"/>
      <c r="U57" s="172"/>
      <c r="V57" s="157" t="s">
        <v>12</v>
      </c>
      <c r="W57" s="157" t="s">
        <v>33</v>
      </c>
      <c r="X57" s="157" t="s">
        <v>12</v>
      </c>
      <c r="Y57" s="157" t="s">
        <v>33</v>
      </c>
      <c r="Z57" s="157" t="s">
        <v>12</v>
      </c>
      <c r="AA57" s="157" t="s">
        <v>33</v>
      </c>
      <c r="AB57" s="157" t="s">
        <v>12</v>
      </c>
      <c r="AC57" s="157" t="s">
        <v>33</v>
      </c>
      <c r="AD57" s="157" t="s">
        <v>12</v>
      </c>
      <c r="AE57" s="157" t="s">
        <v>33</v>
      </c>
      <c r="AF57" s="157" t="s">
        <v>12</v>
      </c>
      <c r="AG57" s="157" t="s">
        <v>33</v>
      </c>
      <c r="AH57" s="157" t="s">
        <v>12</v>
      </c>
      <c r="AI57" s="157" t="s">
        <v>33</v>
      </c>
      <c r="AJ57" s="157" t="s">
        <v>12</v>
      </c>
      <c r="AK57" s="157" t="s">
        <v>33</v>
      </c>
      <c r="AL57" s="158"/>
      <c r="AM57" s="158"/>
      <c r="AN57" s="158"/>
      <c r="AO57" s="158"/>
      <c r="AP57" s="158"/>
      <c r="AQ57" s="158"/>
      <c r="AR57" s="158"/>
      <c r="AS57" s="158"/>
    </row>
    <row r="58" spans="1:45" ht="15">
      <c r="A58" s="171"/>
      <c r="B58" s="171"/>
      <c r="C58" s="171"/>
      <c r="D58" s="171"/>
      <c r="E58" s="171"/>
      <c r="F58" s="171"/>
      <c r="G58" s="171"/>
      <c r="H58" s="171"/>
      <c r="I58" s="210"/>
      <c r="J58" s="210"/>
      <c r="K58" s="210"/>
      <c r="L58" s="202"/>
      <c r="R58" s="159" t="s">
        <v>165</v>
      </c>
      <c r="S58" s="157" t="s">
        <v>166</v>
      </c>
      <c r="T58" s="157">
        <v>1</v>
      </c>
      <c r="U58" s="157">
        <v>2</v>
      </c>
      <c r="V58" s="157">
        <v>3</v>
      </c>
      <c r="W58" s="157">
        <v>4</v>
      </c>
      <c r="X58" s="157">
        <v>5</v>
      </c>
      <c r="Y58" s="157">
        <v>6</v>
      </c>
      <c r="Z58" s="157">
        <v>7</v>
      </c>
      <c r="AA58" s="157">
        <v>8</v>
      </c>
      <c r="AB58" s="157">
        <v>9</v>
      </c>
      <c r="AC58" s="157">
        <v>10</v>
      </c>
      <c r="AD58" s="157">
        <v>11</v>
      </c>
      <c r="AE58" s="157">
        <v>12</v>
      </c>
      <c r="AF58" s="157">
        <v>13</v>
      </c>
      <c r="AG58" s="157">
        <v>14</v>
      </c>
      <c r="AH58" s="157">
        <v>15</v>
      </c>
      <c r="AI58" s="157">
        <v>16</v>
      </c>
      <c r="AJ58" s="157">
        <v>17</v>
      </c>
      <c r="AK58" s="157">
        <v>18</v>
      </c>
      <c r="AL58" s="158"/>
      <c r="AM58" s="158"/>
      <c r="AN58" s="158"/>
      <c r="AO58" s="158"/>
      <c r="AP58" s="158"/>
      <c r="AQ58" s="158"/>
      <c r="AR58" s="158"/>
      <c r="AS58" s="158"/>
    </row>
    <row r="59" spans="1:45" ht="42.75" customHeight="1">
      <c r="A59" s="171"/>
      <c r="B59" s="171"/>
      <c r="C59" s="171"/>
      <c r="D59" s="171"/>
      <c r="E59" s="171"/>
      <c r="F59" s="171"/>
      <c r="G59" s="171"/>
      <c r="H59" s="171"/>
      <c r="I59" s="210"/>
      <c r="J59" s="210"/>
      <c r="K59" s="210"/>
      <c r="L59" s="202"/>
      <c r="R59" s="173" t="s">
        <v>167</v>
      </c>
      <c r="S59" s="157">
        <v>1</v>
      </c>
      <c r="T59" s="21">
        <f>T60+T115+T121+T126+T128+T130+T136</f>
        <v>1</v>
      </c>
      <c r="U59" s="21">
        <f aca="true" t="shared" si="3" ref="U59:AK59">U60+U115+U121+U126+U128+U130+U136</f>
        <v>0</v>
      </c>
      <c r="V59" s="21">
        <f t="shared" si="3"/>
        <v>0</v>
      </c>
      <c r="W59" s="21">
        <f t="shared" si="3"/>
        <v>0</v>
      </c>
      <c r="X59" s="21">
        <f t="shared" si="3"/>
        <v>0</v>
      </c>
      <c r="Y59" s="21">
        <f t="shared" si="3"/>
        <v>0</v>
      </c>
      <c r="Z59" s="21">
        <f t="shared" si="3"/>
        <v>0</v>
      </c>
      <c r="AA59" s="21">
        <f t="shared" si="3"/>
        <v>0</v>
      </c>
      <c r="AB59" s="21">
        <f t="shared" si="3"/>
        <v>0</v>
      </c>
      <c r="AC59" s="21">
        <f t="shared" si="3"/>
        <v>0</v>
      </c>
      <c r="AD59" s="21">
        <f t="shared" si="3"/>
        <v>0</v>
      </c>
      <c r="AE59" s="21">
        <f t="shared" si="3"/>
        <v>0</v>
      </c>
      <c r="AF59" s="21">
        <f t="shared" si="3"/>
        <v>1</v>
      </c>
      <c r="AG59" s="21">
        <f t="shared" si="3"/>
        <v>0</v>
      </c>
      <c r="AH59" s="21">
        <f t="shared" si="3"/>
        <v>0</v>
      </c>
      <c r="AI59" s="21">
        <f t="shared" si="3"/>
        <v>0</v>
      </c>
      <c r="AJ59" s="21">
        <f t="shared" si="3"/>
        <v>0</v>
      </c>
      <c r="AK59" s="21">
        <f t="shared" si="3"/>
        <v>0</v>
      </c>
      <c r="AL59" s="22"/>
      <c r="AM59" s="22"/>
      <c r="AN59" s="22"/>
      <c r="AO59" s="22"/>
      <c r="AP59" s="22"/>
      <c r="AQ59" s="22"/>
      <c r="AR59" s="22"/>
      <c r="AS59" s="22"/>
    </row>
    <row r="60" spans="1:45" ht="36.75" customHeight="1">
      <c r="A60" s="171"/>
      <c r="B60" s="171"/>
      <c r="C60" s="171"/>
      <c r="D60" s="171"/>
      <c r="E60" s="171"/>
      <c r="F60" s="171"/>
      <c r="G60" s="171"/>
      <c r="H60" s="171"/>
      <c r="I60" s="210"/>
      <c r="J60" s="210"/>
      <c r="K60" s="210"/>
      <c r="L60" s="202"/>
      <c r="R60" s="174" t="s">
        <v>168</v>
      </c>
      <c r="S60" s="157">
        <v>2</v>
      </c>
      <c r="T60" s="21">
        <f>SUM(T62:T114)</f>
        <v>0</v>
      </c>
      <c r="U60" s="21">
        <f aca="true" t="shared" si="4" ref="U60:AK60">SUM(U62:U114)</f>
        <v>0</v>
      </c>
      <c r="V60" s="21">
        <f t="shared" si="4"/>
        <v>0</v>
      </c>
      <c r="W60" s="21">
        <f t="shared" si="4"/>
        <v>0</v>
      </c>
      <c r="X60" s="21">
        <f t="shared" si="4"/>
        <v>0</v>
      </c>
      <c r="Y60" s="21">
        <f t="shared" si="4"/>
        <v>0</v>
      </c>
      <c r="Z60" s="21">
        <f t="shared" si="4"/>
        <v>0</v>
      </c>
      <c r="AA60" s="21">
        <f t="shared" si="4"/>
        <v>0</v>
      </c>
      <c r="AB60" s="21">
        <f t="shared" si="4"/>
        <v>0</v>
      </c>
      <c r="AC60" s="21">
        <f t="shared" si="4"/>
        <v>0</v>
      </c>
      <c r="AD60" s="21">
        <f t="shared" si="4"/>
        <v>0</v>
      </c>
      <c r="AE60" s="21">
        <f t="shared" si="4"/>
        <v>0</v>
      </c>
      <c r="AF60" s="21">
        <f t="shared" si="4"/>
        <v>0</v>
      </c>
      <c r="AG60" s="21">
        <f t="shared" si="4"/>
        <v>0</v>
      </c>
      <c r="AH60" s="21">
        <f t="shared" si="4"/>
        <v>0</v>
      </c>
      <c r="AI60" s="21">
        <f t="shared" si="4"/>
        <v>0</v>
      </c>
      <c r="AJ60" s="21">
        <f t="shared" si="4"/>
        <v>0</v>
      </c>
      <c r="AK60" s="21">
        <f t="shared" si="4"/>
        <v>0</v>
      </c>
      <c r="AL60" s="22"/>
      <c r="AM60" s="22"/>
      <c r="AN60" s="22"/>
      <c r="AO60" s="22"/>
      <c r="AP60" s="22"/>
      <c r="AQ60" s="22"/>
      <c r="AR60" s="22"/>
      <c r="AS60" s="22"/>
    </row>
    <row r="61" spans="1:45" ht="15">
      <c r="A61" s="171"/>
      <c r="B61" s="171"/>
      <c r="C61" s="171"/>
      <c r="D61" s="171"/>
      <c r="E61" s="171"/>
      <c r="F61" s="171"/>
      <c r="G61" s="171"/>
      <c r="H61" s="171"/>
      <c r="I61" s="210"/>
      <c r="J61" s="210"/>
      <c r="K61" s="210"/>
      <c r="L61" s="202"/>
      <c r="R61" s="174" t="s">
        <v>169</v>
      </c>
      <c r="S61" s="157">
        <v>3</v>
      </c>
      <c r="T61" s="21"/>
      <c r="U61" s="21"/>
      <c r="V61" s="21"/>
      <c r="W61" s="21"/>
      <c r="X61" s="21"/>
      <c r="Y61" s="21"/>
      <c r="Z61" s="21"/>
      <c r="AA61" s="21"/>
      <c r="AB61" s="21"/>
      <c r="AC61" s="21"/>
      <c r="AD61" s="21"/>
      <c r="AE61" s="21"/>
      <c r="AF61" s="21"/>
      <c r="AG61" s="21"/>
      <c r="AH61" s="21"/>
      <c r="AI61" s="21"/>
      <c r="AJ61" s="21"/>
      <c r="AK61" s="21"/>
      <c r="AL61" s="22"/>
      <c r="AM61" s="22"/>
      <c r="AN61" s="22"/>
      <c r="AO61" s="22"/>
      <c r="AP61" s="22"/>
      <c r="AQ61" s="22"/>
      <c r="AR61" s="22"/>
      <c r="AS61" s="22"/>
    </row>
    <row r="62" spans="1:45" ht="19.5" customHeight="1">
      <c r="A62" s="171"/>
      <c r="B62" s="171"/>
      <c r="C62" s="171"/>
      <c r="D62" s="171"/>
      <c r="E62" s="171"/>
      <c r="F62" s="171"/>
      <c r="G62" s="171"/>
      <c r="H62" s="171"/>
      <c r="I62" s="210"/>
      <c r="J62" s="210"/>
      <c r="K62" s="210"/>
      <c r="L62" s="202"/>
      <c r="R62" s="21" t="s">
        <v>170</v>
      </c>
      <c r="S62" s="157">
        <v>4</v>
      </c>
      <c r="T62" s="23">
        <f>V62+X62+Z62+AB62+AD62+AF62</f>
        <v>0</v>
      </c>
      <c r="U62" s="23">
        <f>W62+Y62+AA62+AC62+AE62+AG62</f>
        <v>0</v>
      </c>
      <c r="V62" s="24">
        <f aca="true" t="shared" si="5" ref="V62:V114">_xlfn.COUNTIFS($D$15:$D$54,R62,$J$15:$J$54,$V$56)</f>
        <v>0</v>
      </c>
      <c r="W62" s="24">
        <f aca="true" t="shared" si="6" ref="W62:W114">_xlfn.COUNTIFS($D$15:$D$54,R62,$J$15:$J$54,$V$56,$K$15:$K$54,$W$57)</f>
        <v>0</v>
      </c>
      <c r="X62" s="24">
        <f aca="true" t="shared" si="7" ref="X62:X114">_xlfn.COUNTIFS($D$15:$D$54,R62,$J$15:$J$54,$X$56)</f>
        <v>0</v>
      </c>
      <c r="Y62" s="24">
        <f aca="true" t="shared" si="8" ref="Y62:Y114">_xlfn.COUNTIFS($D$15:$D$54,R62,$J$15:$J$54,$X$56,$K$15:$K$54,$Y$57)</f>
        <v>0</v>
      </c>
      <c r="Z62" s="24">
        <f aca="true" t="shared" si="9" ref="Z62:Z114">_xlfn.COUNTIFS($D$15:$D$54,R62,$J$15:$J$54,$Z$56)</f>
        <v>0</v>
      </c>
      <c r="AA62" s="24">
        <f aca="true" t="shared" si="10" ref="AA62:AA114">_xlfn.COUNTIFS($D$15:$D$54,R62,$J$15:$J$54,$Z$56,$K$15:$K$54,$AA$57)</f>
        <v>0</v>
      </c>
      <c r="AB62" s="24">
        <f aca="true" t="shared" si="11" ref="AB62:AB114">_xlfn.COUNTIFS($D$15:$D$54,R62,$J$15:$J$54,$AB$56)</f>
        <v>0</v>
      </c>
      <c r="AC62" s="24">
        <f aca="true" t="shared" si="12" ref="AC62:AC114">_xlfn.COUNTIFS($D$15:$D$54,R62,$J$15:$J$54,$AB$56,$K$15:$K$54,$AC$57)</f>
        <v>0</v>
      </c>
      <c r="AD62" s="24">
        <f aca="true" t="shared" si="13" ref="AD62:AD114">_xlfn.COUNTIFS($D$15:$D$54,R62,$J$15:$J$54,$AD$56)</f>
        <v>0</v>
      </c>
      <c r="AE62" s="24">
        <f aca="true" t="shared" si="14" ref="AE62:AE114">_xlfn.COUNTIFS($D$15:$D$54,R62,$J$15:$J$54,$AD$56,$K$15:$K$54,$AE$57)</f>
        <v>0</v>
      </c>
      <c r="AF62" s="24">
        <f aca="true" t="shared" si="15" ref="AF62:AF114">_xlfn.COUNTIFS($D$15:$D$54,R62,$J$15:$J$54,$AF$56)</f>
        <v>0</v>
      </c>
      <c r="AG62" s="24">
        <f aca="true" t="shared" si="16" ref="AG62:AG114">_xlfn.COUNTIFS($D$15:$D$54,R62,$J$15:$J$54,$AF$56,$K$15:$K$54,$AG$57)</f>
        <v>0</v>
      </c>
      <c r="AH62" s="25">
        <f aca="true" t="shared" si="17" ref="AH62:AH114">_xlfn.COUNTIFS($D$15:$D$54,R62,$H$15:$H$54,$AH$56)</f>
        <v>0</v>
      </c>
      <c r="AI62" s="175">
        <f aca="true" t="shared" si="18" ref="AI62:AI114">_xlfn.COUNTIFS($D$15:$D$54,R62,$H$15:$H$54,$AH$56,$K$15:$K$54,$AI$57)</f>
        <v>0</v>
      </c>
      <c r="AJ62" s="25">
        <f aca="true" t="shared" si="19" ref="AJ62:AJ114">_xlfn.COUNTIFS($D$15:$D$54,R62,$H$15:$H$54,$AJ$56)</f>
        <v>0</v>
      </c>
      <c r="AK62" s="176">
        <f aca="true" t="shared" si="20" ref="AK62:AK114">_xlfn.COUNTIFS($D$15:$D$54,R62,$H$15:$H$54,$AJ$56,$K$15:$K$54,$AK$57)</f>
        <v>0</v>
      </c>
      <c r="AL62" s="20"/>
      <c r="AM62" s="20"/>
      <c r="AN62" s="20"/>
      <c r="AO62" s="20"/>
      <c r="AP62" s="20"/>
      <c r="AQ62" s="20"/>
      <c r="AR62" s="20"/>
      <c r="AS62" s="20"/>
    </row>
    <row r="63" spans="1:45" ht="19.5" customHeight="1">
      <c r="A63" s="171"/>
      <c r="B63" s="171"/>
      <c r="C63" s="171"/>
      <c r="D63" s="171"/>
      <c r="E63" s="171"/>
      <c r="F63" s="171"/>
      <c r="G63" s="171"/>
      <c r="H63" s="171"/>
      <c r="I63" s="210"/>
      <c r="J63" s="210"/>
      <c r="K63" s="210"/>
      <c r="L63" s="202"/>
      <c r="R63" s="21" t="s">
        <v>171</v>
      </c>
      <c r="S63" s="157">
        <v>5</v>
      </c>
      <c r="T63" s="23">
        <f aca="true" t="shared" si="21" ref="T63:U129">V63+X63+Z63+AB63+AD63+AF63</f>
        <v>0</v>
      </c>
      <c r="U63" s="23">
        <f t="shared" si="21"/>
        <v>0</v>
      </c>
      <c r="V63" s="24">
        <f t="shared" si="5"/>
        <v>0</v>
      </c>
      <c r="W63" s="24">
        <f t="shared" si="6"/>
        <v>0</v>
      </c>
      <c r="X63" s="24">
        <f t="shared" si="7"/>
        <v>0</v>
      </c>
      <c r="Y63" s="24">
        <f t="shared" si="8"/>
        <v>0</v>
      </c>
      <c r="Z63" s="24">
        <f t="shared" si="9"/>
        <v>0</v>
      </c>
      <c r="AA63" s="24">
        <f t="shared" si="10"/>
        <v>0</v>
      </c>
      <c r="AB63" s="24">
        <f t="shared" si="11"/>
        <v>0</v>
      </c>
      <c r="AC63" s="24">
        <f t="shared" si="12"/>
        <v>0</v>
      </c>
      <c r="AD63" s="24">
        <f t="shared" si="13"/>
        <v>0</v>
      </c>
      <c r="AE63" s="24">
        <f t="shared" si="14"/>
        <v>0</v>
      </c>
      <c r="AF63" s="24">
        <f t="shared" si="15"/>
        <v>0</v>
      </c>
      <c r="AG63" s="24">
        <f t="shared" si="16"/>
        <v>0</v>
      </c>
      <c r="AH63" s="25">
        <f t="shared" si="17"/>
        <v>0</v>
      </c>
      <c r="AI63" s="175">
        <f t="shared" si="18"/>
        <v>0</v>
      </c>
      <c r="AJ63" s="25">
        <f t="shared" si="19"/>
        <v>0</v>
      </c>
      <c r="AK63" s="176">
        <f t="shared" si="20"/>
        <v>0</v>
      </c>
      <c r="AL63" s="20"/>
      <c r="AM63" s="20"/>
      <c r="AN63" s="20"/>
      <c r="AO63" s="20"/>
      <c r="AP63" s="20"/>
      <c r="AQ63" s="20"/>
      <c r="AR63" s="20"/>
      <c r="AS63" s="20"/>
    </row>
    <row r="64" spans="1:45" ht="19.5" customHeight="1">
      <c r="A64" s="171"/>
      <c r="B64" s="171"/>
      <c r="C64" s="171"/>
      <c r="D64" s="171"/>
      <c r="E64" s="171"/>
      <c r="F64" s="171"/>
      <c r="G64" s="171"/>
      <c r="H64" s="171"/>
      <c r="I64" s="210"/>
      <c r="J64" s="210"/>
      <c r="K64" s="210"/>
      <c r="L64" s="202"/>
      <c r="R64" s="21" t="s">
        <v>172</v>
      </c>
      <c r="S64" s="157">
        <v>6</v>
      </c>
      <c r="T64" s="23">
        <f t="shared" si="21"/>
        <v>0</v>
      </c>
      <c r="U64" s="23">
        <f t="shared" si="21"/>
        <v>0</v>
      </c>
      <c r="V64" s="24">
        <f t="shared" si="5"/>
        <v>0</v>
      </c>
      <c r="W64" s="24">
        <f t="shared" si="6"/>
        <v>0</v>
      </c>
      <c r="X64" s="24">
        <f t="shared" si="7"/>
        <v>0</v>
      </c>
      <c r="Y64" s="24">
        <f t="shared" si="8"/>
        <v>0</v>
      </c>
      <c r="Z64" s="24">
        <f t="shared" si="9"/>
        <v>0</v>
      </c>
      <c r="AA64" s="24">
        <f t="shared" si="10"/>
        <v>0</v>
      </c>
      <c r="AB64" s="24">
        <f t="shared" si="11"/>
        <v>0</v>
      </c>
      <c r="AC64" s="24">
        <f t="shared" si="12"/>
        <v>0</v>
      </c>
      <c r="AD64" s="24">
        <f t="shared" si="13"/>
        <v>0</v>
      </c>
      <c r="AE64" s="24">
        <f t="shared" si="14"/>
        <v>0</v>
      </c>
      <c r="AF64" s="24">
        <f t="shared" si="15"/>
        <v>0</v>
      </c>
      <c r="AG64" s="24">
        <f t="shared" si="16"/>
        <v>0</v>
      </c>
      <c r="AH64" s="25">
        <f t="shared" si="17"/>
        <v>0</v>
      </c>
      <c r="AI64" s="175">
        <f t="shared" si="18"/>
        <v>0</v>
      </c>
      <c r="AJ64" s="25">
        <f t="shared" si="19"/>
        <v>0</v>
      </c>
      <c r="AK64" s="176">
        <f t="shared" si="20"/>
        <v>0</v>
      </c>
      <c r="AL64" s="20"/>
      <c r="AM64" s="20"/>
      <c r="AN64" s="20"/>
      <c r="AO64" s="20"/>
      <c r="AP64" s="20"/>
      <c r="AQ64" s="20"/>
      <c r="AR64" s="20"/>
      <c r="AS64" s="20"/>
    </row>
    <row r="65" spans="1:45" ht="19.5" customHeight="1">
      <c r="A65" s="171"/>
      <c r="B65" s="171"/>
      <c r="C65" s="171"/>
      <c r="D65" s="171"/>
      <c r="E65" s="171"/>
      <c r="F65" s="171"/>
      <c r="G65" s="171"/>
      <c r="H65" s="171"/>
      <c r="I65" s="210"/>
      <c r="J65" s="210"/>
      <c r="K65" s="210"/>
      <c r="L65" s="202"/>
      <c r="R65" s="21" t="s">
        <v>173</v>
      </c>
      <c r="S65" s="157">
        <v>7</v>
      </c>
      <c r="T65" s="23">
        <f t="shared" si="21"/>
        <v>0</v>
      </c>
      <c r="U65" s="23">
        <f t="shared" si="21"/>
        <v>0</v>
      </c>
      <c r="V65" s="24">
        <f t="shared" si="5"/>
        <v>0</v>
      </c>
      <c r="W65" s="24">
        <f t="shared" si="6"/>
        <v>0</v>
      </c>
      <c r="X65" s="24">
        <f t="shared" si="7"/>
        <v>0</v>
      </c>
      <c r="Y65" s="24">
        <f t="shared" si="8"/>
        <v>0</v>
      </c>
      <c r="Z65" s="24">
        <f t="shared" si="9"/>
        <v>0</v>
      </c>
      <c r="AA65" s="24">
        <f t="shared" si="10"/>
        <v>0</v>
      </c>
      <c r="AB65" s="24">
        <f t="shared" si="11"/>
        <v>0</v>
      </c>
      <c r="AC65" s="24">
        <f t="shared" si="12"/>
        <v>0</v>
      </c>
      <c r="AD65" s="24">
        <f t="shared" si="13"/>
        <v>0</v>
      </c>
      <c r="AE65" s="24">
        <f t="shared" si="14"/>
        <v>0</v>
      </c>
      <c r="AF65" s="24">
        <f t="shared" si="15"/>
        <v>0</v>
      </c>
      <c r="AG65" s="24">
        <f t="shared" si="16"/>
        <v>0</v>
      </c>
      <c r="AH65" s="25">
        <f t="shared" si="17"/>
        <v>0</v>
      </c>
      <c r="AI65" s="175">
        <f t="shared" si="18"/>
        <v>0</v>
      </c>
      <c r="AJ65" s="25">
        <f t="shared" si="19"/>
        <v>0</v>
      </c>
      <c r="AK65" s="176">
        <f t="shared" si="20"/>
        <v>0</v>
      </c>
      <c r="AL65" s="20"/>
      <c r="AM65" s="20"/>
      <c r="AN65" s="20"/>
      <c r="AO65" s="20"/>
      <c r="AP65" s="20"/>
      <c r="AQ65" s="20"/>
      <c r="AR65" s="20"/>
      <c r="AS65" s="20"/>
    </row>
    <row r="66" spans="1:45" ht="19.5" customHeight="1">
      <c r="A66" s="171"/>
      <c r="B66" s="171"/>
      <c r="C66" s="171"/>
      <c r="D66" s="171"/>
      <c r="E66" s="171"/>
      <c r="F66" s="171"/>
      <c r="G66" s="171"/>
      <c r="H66" s="171"/>
      <c r="I66" s="210"/>
      <c r="J66" s="210"/>
      <c r="K66" s="210"/>
      <c r="L66" s="202"/>
      <c r="R66" s="21" t="s">
        <v>174</v>
      </c>
      <c r="S66" s="157">
        <v>8</v>
      </c>
      <c r="T66" s="23">
        <f t="shared" si="21"/>
        <v>0</v>
      </c>
      <c r="U66" s="23">
        <f t="shared" si="21"/>
        <v>0</v>
      </c>
      <c r="V66" s="24">
        <f t="shared" si="5"/>
        <v>0</v>
      </c>
      <c r="W66" s="24">
        <f t="shared" si="6"/>
        <v>0</v>
      </c>
      <c r="X66" s="24">
        <f t="shared" si="7"/>
        <v>0</v>
      </c>
      <c r="Y66" s="24">
        <f t="shared" si="8"/>
        <v>0</v>
      </c>
      <c r="Z66" s="24">
        <f t="shared" si="9"/>
        <v>0</v>
      </c>
      <c r="AA66" s="24">
        <f t="shared" si="10"/>
        <v>0</v>
      </c>
      <c r="AB66" s="24">
        <f t="shared" si="11"/>
        <v>0</v>
      </c>
      <c r="AC66" s="24">
        <f t="shared" si="12"/>
        <v>0</v>
      </c>
      <c r="AD66" s="24">
        <f t="shared" si="13"/>
        <v>0</v>
      </c>
      <c r="AE66" s="24">
        <f t="shared" si="14"/>
        <v>0</v>
      </c>
      <c r="AF66" s="24">
        <f t="shared" si="15"/>
        <v>0</v>
      </c>
      <c r="AG66" s="24">
        <f t="shared" si="16"/>
        <v>0</v>
      </c>
      <c r="AH66" s="25">
        <f t="shared" si="17"/>
        <v>0</v>
      </c>
      <c r="AI66" s="175">
        <f t="shared" si="18"/>
        <v>0</v>
      </c>
      <c r="AJ66" s="25">
        <f t="shared" si="19"/>
        <v>0</v>
      </c>
      <c r="AK66" s="176">
        <f t="shared" si="20"/>
        <v>0</v>
      </c>
      <c r="AL66" s="20"/>
      <c r="AM66" s="20"/>
      <c r="AN66" s="20"/>
      <c r="AO66" s="20"/>
      <c r="AP66" s="20"/>
      <c r="AQ66" s="20"/>
      <c r="AR66" s="20"/>
      <c r="AS66" s="20"/>
    </row>
    <row r="67" spans="1:45" ht="19.5" customHeight="1">
      <c r="A67" s="171"/>
      <c r="B67" s="171"/>
      <c r="C67" s="171"/>
      <c r="D67" s="171"/>
      <c r="E67" s="171"/>
      <c r="F67" s="171"/>
      <c r="G67" s="171"/>
      <c r="H67" s="171"/>
      <c r="I67" s="210"/>
      <c r="J67" s="210"/>
      <c r="K67" s="210"/>
      <c r="L67" s="202"/>
      <c r="R67" s="21" t="s">
        <v>175</v>
      </c>
      <c r="S67" s="157">
        <v>9</v>
      </c>
      <c r="T67" s="23">
        <f t="shared" si="21"/>
        <v>0</v>
      </c>
      <c r="U67" s="23">
        <f t="shared" si="21"/>
        <v>0</v>
      </c>
      <c r="V67" s="24">
        <f t="shared" si="5"/>
        <v>0</v>
      </c>
      <c r="W67" s="24">
        <f t="shared" si="6"/>
        <v>0</v>
      </c>
      <c r="X67" s="24">
        <f t="shared" si="7"/>
        <v>0</v>
      </c>
      <c r="Y67" s="24">
        <f t="shared" si="8"/>
        <v>0</v>
      </c>
      <c r="Z67" s="24">
        <f t="shared" si="9"/>
        <v>0</v>
      </c>
      <c r="AA67" s="24">
        <f t="shared" si="10"/>
        <v>0</v>
      </c>
      <c r="AB67" s="24">
        <f t="shared" si="11"/>
        <v>0</v>
      </c>
      <c r="AC67" s="24">
        <f t="shared" si="12"/>
        <v>0</v>
      </c>
      <c r="AD67" s="24">
        <f t="shared" si="13"/>
        <v>0</v>
      </c>
      <c r="AE67" s="24">
        <f t="shared" si="14"/>
        <v>0</v>
      </c>
      <c r="AF67" s="24">
        <f t="shared" si="15"/>
        <v>0</v>
      </c>
      <c r="AG67" s="24">
        <f t="shared" si="16"/>
        <v>0</v>
      </c>
      <c r="AH67" s="25">
        <f t="shared" si="17"/>
        <v>0</v>
      </c>
      <c r="AI67" s="175">
        <f t="shared" si="18"/>
        <v>0</v>
      </c>
      <c r="AJ67" s="25">
        <f t="shared" si="19"/>
        <v>0</v>
      </c>
      <c r="AK67" s="176">
        <f t="shared" si="20"/>
        <v>0</v>
      </c>
      <c r="AL67" s="20"/>
      <c r="AM67" s="20"/>
      <c r="AN67" s="20"/>
      <c r="AO67" s="20"/>
      <c r="AP67" s="20"/>
      <c r="AQ67" s="20"/>
      <c r="AR67" s="20"/>
      <c r="AS67" s="20"/>
    </row>
    <row r="68" spans="1:45" ht="19.5" customHeight="1">
      <c r="A68" s="171"/>
      <c r="B68" s="171"/>
      <c r="C68" s="171"/>
      <c r="D68" s="171"/>
      <c r="E68" s="171"/>
      <c r="F68" s="171"/>
      <c r="G68" s="171"/>
      <c r="H68" s="171"/>
      <c r="I68" s="210"/>
      <c r="J68" s="210"/>
      <c r="K68" s="210"/>
      <c r="L68" s="202"/>
      <c r="R68" s="21" t="s">
        <v>176</v>
      </c>
      <c r="S68" s="157">
        <v>10</v>
      </c>
      <c r="T68" s="23">
        <f t="shared" si="21"/>
        <v>0</v>
      </c>
      <c r="U68" s="23">
        <f t="shared" si="21"/>
        <v>0</v>
      </c>
      <c r="V68" s="24">
        <f t="shared" si="5"/>
        <v>0</v>
      </c>
      <c r="W68" s="24">
        <f t="shared" si="6"/>
        <v>0</v>
      </c>
      <c r="X68" s="24">
        <f t="shared" si="7"/>
        <v>0</v>
      </c>
      <c r="Y68" s="24">
        <f t="shared" si="8"/>
        <v>0</v>
      </c>
      <c r="Z68" s="24">
        <f t="shared" si="9"/>
        <v>0</v>
      </c>
      <c r="AA68" s="24">
        <f t="shared" si="10"/>
        <v>0</v>
      </c>
      <c r="AB68" s="24">
        <f t="shared" si="11"/>
        <v>0</v>
      </c>
      <c r="AC68" s="24">
        <f t="shared" si="12"/>
        <v>0</v>
      </c>
      <c r="AD68" s="24">
        <f t="shared" si="13"/>
        <v>0</v>
      </c>
      <c r="AE68" s="24">
        <f t="shared" si="14"/>
        <v>0</v>
      </c>
      <c r="AF68" s="24">
        <f t="shared" si="15"/>
        <v>0</v>
      </c>
      <c r="AG68" s="24">
        <f t="shared" si="16"/>
        <v>0</v>
      </c>
      <c r="AH68" s="25">
        <f t="shared" si="17"/>
        <v>0</v>
      </c>
      <c r="AI68" s="175">
        <f t="shared" si="18"/>
        <v>0</v>
      </c>
      <c r="AJ68" s="25">
        <f t="shared" si="19"/>
        <v>0</v>
      </c>
      <c r="AK68" s="176">
        <f t="shared" si="20"/>
        <v>0</v>
      </c>
      <c r="AL68" s="20"/>
      <c r="AM68" s="20"/>
      <c r="AN68" s="20"/>
      <c r="AO68" s="20"/>
      <c r="AP68" s="20"/>
      <c r="AQ68" s="20"/>
      <c r="AR68" s="20"/>
      <c r="AS68" s="20"/>
    </row>
    <row r="69" spans="1:45" ht="19.5" customHeight="1">
      <c r="A69" s="171"/>
      <c r="B69" s="171"/>
      <c r="C69" s="171"/>
      <c r="D69" s="171"/>
      <c r="E69" s="171"/>
      <c r="F69" s="171"/>
      <c r="G69" s="171"/>
      <c r="H69" s="171"/>
      <c r="I69" s="210"/>
      <c r="J69" s="210"/>
      <c r="K69" s="210"/>
      <c r="L69" s="202"/>
      <c r="R69" s="21" t="s">
        <v>177</v>
      </c>
      <c r="S69" s="157">
        <v>11</v>
      </c>
      <c r="T69" s="23">
        <f t="shared" si="21"/>
        <v>0</v>
      </c>
      <c r="U69" s="23">
        <f t="shared" si="21"/>
        <v>0</v>
      </c>
      <c r="V69" s="24">
        <f t="shared" si="5"/>
        <v>0</v>
      </c>
      <c r="W69" s="24">
        <f t="shared" si="6"/>
        <v>0</v>
      </c>
      <c r="X69" s="24">
        <f t="shared" si="7"/>
        <v>0</v>
      </c>
      <c r="Y69" s="24">
        <f t="shared" si="8"/>
        <v>0</v>
      </c>
      <c r="Z69" s="24">
        <f t="shared" si="9"/>
        <v>0</v>
      </c>
      <c r="AA69" s="24">
        <f t="shared" si="10"/>
        <v>0</v>
      </c>
      <c r="AB69" s="24">
        <f t="shared" si="11"/>
        <v>0</v>
      </c>
      <c r="AC69" s="24">
        <f t="shared" si="12"/>
        <v>0</v>
      </c>
      <c r="AD69" s="24">
        <f t="shared" si="13"/>
        <v>0</v>
      </c>
      <c r="AE69" s="24">
        <f t="shared" si="14"/>
        <v>0</v>
      </c>
      <c r="AF69" s="24">
        <f t="shared" si="15"/>
        <v>0</v>
      </c>
      <c r="AG69" s="24">
        <f t="shared" si="16"/>
        <v>0</v>
      </c>
      <c r="AH69" s="25">
        <f t="shared" si="17"/>
        <v>0</v>
      </c>
      <c r="AI69" s="175">
        <f t="shared" si="18"/>
        <v>0</v>
      </c>
      <c r="AJ69" s="25">
        <f t="shared" si="19"/>
        <v>0</v>
      </c>
      <c r="AK69" s="176">
        <f t="shared" si="20"/>
        <v>0</v>
      </c>
      <c r="AL69" s="20"/>
      <c r="AM69" s="20"/>
      <c r="AN69" s="20"/>
      <c r="AO69" s="20"/>
      <c r="AP69" s="20"/>
      <c r="AQ69" s="20"/>
      <c r="AR69" s="20"/>
      <c r="AS69" s="20"/>
    </row>
    <row r="70" spans="1:45" ht="19.5" customHeight="1">
      <c r="A70" s="171"/>
      <c r="B70" s="171"/>
      <c r="C70" s="171"/>
      <c r="D70" s="171"/>
      <c r="E70" s="171"/>
      <c r="F70" s="171"/>
      <c r="G70" s="171"/>
      <c r="H70" s="171"/>
      <c r="I70" s="210"/>
      <c r="J70" s="210"/>
      <c r="K70" s="210"/>
      <c r="L70" s="202"/>
      <c r="R70" s="21" t="s">
        <v>178</v>
      </c>
      <c r="S70" s="157">
        <v>12</v>
      </c>
      <c r="T70" s="23">
        <f t="shared" si="21"/>
        <v>0</v>
      </c>
      <c r="U70" s="23">
        <f t="shared" si="21"/>
        <v>0</v>
      </c>
      <c r="V70" s="24">
        <f t="shared" si="5"/>
        <v>0</v>
      </c>
      <c r="W70" s="24">
        <f t="shared" si="6"/>
        <v>0</v>
      </c>
      <c r="X70" s="24">
        <f t="shared" si="7"/>
        <v>0</v>
      </c>
      <c r="Y70" s="24">
        <f t="shared" si="8"/>
        <v>0</v>
      </c>
      <c r="Z70" s="24">
        <f t="shared" si="9"/>
        <v>0</v>
      </c>
      <c r="AA70" s="24">
        <f t="shared" si="10"/>
        <v>0</v>
      </c>
      <c r="AB70" s="24">
        <f t="shared" si="11"/>
        <v>0</v>
      </c>
      <c r="AC70" s="24">
        <f t="shared" si="12"/>
        <v>0</v>
      </c>
      <c r="AD70" s="24">
        <f t="shared" si="13"/>
        <v>0</v>
      </c>
      <c r="AE70" s="24">
        <f t="shared" si="14"/>
        <v>0</v>
      </c>
      <c r="AF70" s="24">
        <f t="shared" si="15"/>
        <v>0</v>
      </c>
      <c r="AG70" s="24">
        <f t="shared" si="16"/>
        <v>0</v>
      </c>
      <c r="AH70" s="25">
        <f t="shared" si="17"/>
        <v>0</v>
      </c>
      <c r="AI70" s="175">
        <f t="shared" si="18"/>
        <v>0</v>
      </c>
      <c r="AJ70" s="25">
        <f t="shared" si="19"/>
        <v>0</v>
      </c>
      <c r="AK70" s="176">
        <f t="shared" si="20"/>
        <v>0</v>
      </c>
      <c r="AL70" s="20"/>
      <c r="AM70" s="20"/>
      <c r="AN70" s="20"/>
      <c r="AO70" s="20"/>
      <c r="AP70" s="20"/>
      <c r="AQ70" s="20"/>
      <c r="AR70" s="20"/>
      <c r="AS70" s="20"/>
    </row>
    <row r="71" spans="1:45" ht="19.5" customHeight="1">
      <c r="A71" s="171"/>
      <c r="B71" s="171"/>
      <c r="C71" s="171"/>
      <c r="D71" s="171"/>
      <c r="E71" s="171"/>
      <c r="F71" s="171"/>
      <c r="G71" s="171"/>
      <c r="H71" s="171"/>
      <c r="I71" s="210"/>
      <c r="J71" s="210"/>
      <c r="K71" s="210"/>
      <c r="L71" s="202"/>
      <c r="R71" s="21" t="s">
        <v>179</v>
      </c>
      <c r="S71" s="157">
        <v>13</v>
      </c>
      <c r="T71" s="23">
        <f t="shared" si="21"/>
        <v>0</v>
      </c>
      <c r="U71" s="23">
        <f t="shared" si="21"/>
        <v>0</v>
      </c>
      <c r="V71" s="24">
        <f t="shared" si="5"/>
        <v>0</v>
      </c>
      <c r="W71" s="24">
        <f t="shared" si="6"/>
        <v>0</v>
      </c>
      <c r="X71" s="24">
        <f t="shared" si="7"/>
        <v>0</v>
      </c>
      <c r="Y71" s="24">
        <f t="shared" si="8"/>
        <v>0</v>
      </c>
      <c r="Z71" s="24">
        <f t="shared" si="9"/>
        <v>0</v>
      </c>
      <c r="AA71" s="24">
        <f t="shared" si="10"/>
        <v>0</v>
      </c>
      <c r="AB71" s="24">
        <f t="shared" si="11"/>
        <v>0</v>
      </c>
      <c r="AC71" s="24">
        <f t="shared" si="12"/>
        <v>0</v>
      </c>
      <c r="AD71" s="24">
        <f t="shared" si="13"/>
        <v>0</v>
      </c>
      <c r="AE71" s="24">
        <f t="shared" si="14"/>
        <v>0</v>
      </c>
      <c r="AF71" s="24">
        <f t="shared" si="15"/>
        <v>0</v>
      </c>
      <c r="AG71" s="24">
        <f t="shared" si="16"/>
        <v>0</v>
      </c>
      <c r="AH71" s="25">
        <f t="shared" si="17"/>
        <v>0</v>
      </c>
      <c r="AI71" s="175">
        <f t="shared" si="18"/>
        <v>0</v>
      </c>
      <c r="AJ71" s="25">
        <f t="shared" si="19"/>
        <v>0</v>
      </c>
      <c r="AK71" s="176">
        <f t="shared" si="20"/>
        <v>0</v>
      </c>
      <c r="AL71" s="20"/>
      <c r="AM71" s="20"/>
      <c r="AN71" s="20"/>
      <c r="AO71" s="20"/>
      <c r="AP71" s="20"/>
      <c r="AQ71" s="20"/>
      <c r="AR71" s="20"/>
      <c r="AS71" s="20"/>
    </row>
    <row r="72" spans="1:45" ht="19.5" customHeight="1">
      <c r="A72" s="171"/>
      <c r="B72" s="171"/>
      <c r="C72" s="171"/>
      <c r="D72" s="171"/>
      <c r="E72" s="171"/>
      <c r="F72" s="171"/>
      <c r="G72" s="171"/>
      <c r="H72" s="171"/>
      <c r="I72" s="210"/>
      <c r="J72" s="210"/>
      <c r="K72" s="210"/>
      <c r="L72" s="202"/>
      <c r="R72" s="21" t="s">
        <v>180</v>
      </c>
      <c r="S72" s="157">
        <v>14</v>
      </c>
      <c r="T72" s="23">
        <f t="shared" si="21"/>
        <v>0</v>
      </c>
      <c r="U72" s="23">
        <f t="shared" si="21"/>
        <v>0</v>
      </c>
      <c r="V72" s="24">
        <f t="shared" si="5"/>
        <v>0</v>
      </c>
      <c r="W72" s="24">
        <f t="shared" si="6"/>
        <v>0</v>
      </c>
      <c r="X72" s="24">
        <f t="shared" si="7"/>
        <v>0</v>
      </c>
      <c r="Y72" s="24">
        <f t="shared" si="8"/>
        <v>0</v>
      </c>
      <c r="Z72" s="24">
        <f t="shared" si="9"/>
        <v>0</v>
      </c>
      <c r="AA72" s="24">
        <f t="shared" si="10"/>
        <v>0</v>
      </c>
      <c r="AB72" s="24">
        <f t="shared" si="11"/>
        <v>0</v>
      </c>
      <c r="AC72" s="24">
        <f t="shared" si="12"/>
        <v>0</v>
      </c>
      <c r="AD72" s="24">
        <f t="shared" si="13"/>
        <v>0</v>
      </c>
      <c r="AE72" s="24">
        <f t="shared" si="14"/>
        <v>0</v>
      </c>
      <c r="AF72" s="24">
        <f t="shared" si="15"/>
        <v>0</v>
      </c>
      <c r="AG72" s="24">
        <f t="shared" si="16"/>
        <v>0</v>
      </c>
      <c r="AH72" s="25">
        <f t="shared" si="17"/>
        <v>0</v>
      </c>
      <c r="AI72" s="175">
        <f t="shared" si="18"/>
        <v>0</v>
      </c>
      <c r="AJ72" s="25">
        <f t="shared" si="19"/>
        <v>0</v>
      </c>
      <c r="AK72" s="176">
        <f t="shared" si="20"/>
        <v>0</v>
      </c>
      <c r="AL72" s="20"/>
      <c r="AM72" s="20"/>
      <c r="AN72" s="20"/>
      <c r="AO72" s="20"/>
      <c r="AP72" s="20"/>
      <c r="AQ72" s="20"/>
      <c r="AR72" s="20"/>
      <c r="AS72" s="20"/>
    </row>
    <row r="73" spans="1:45" ht="19.5" customHeight="1">
      <c r="A73" s="171"/>
      <c r="B73" s="171"/>
      <c r="C73" s="171"/>
      <c r="D73" s="171"/>
      <c r="E73" s="171"/>
      <c r="F73" s="171"/>
      <c r="G73" s="171"/>
      <c r="H73" s="171"/>
      <c r="I73" s="210"/>
      <c r="J73" s="210"/>
      <c r="K73" s="210"/>
      <c r="L73" s="202"/>
      <c r="R73" s="21" t="s">
        <v>181</v>
      </c>
      <c r="S73" s="157">
        <v>15</v>
      </c>
      <c r="T73" s="23">
        <f t="shared" si="21"/>
        <v>0</v>
      </c>
      <c r="U73" s="23">
        <f t="shared" si="21"/>
        <v>0</v>
      </c>
      <c r="V73" s="24">
        <f t="shared" si="5"/>
        <v>0</v>
      </c>
      <c r="W73" s="24">
        <f t="shared" si="6"/>
        <v>0</v>
      </c>
      <c r="X73" s="24">
        <f t="shared" si="7"/>
        <v>0</v>
      </c>
      <c r="Y73" s="24">
        <f t="shared" si="8"/>
        <v>0</v>
      </c>
      <c r="Z73" s="24">
        <f t="shared" si="9"/>
        <v>0</v>
      </c>
      <c r="AA73" s="24">
        <f t="shared" si="10"/>
        <v>0</v>
      </c>
      <c r="AB73" s="24">
        <f t="shared" si="11"/>
        <v>0</v>
      </c>
      <c r="AC73" s="24">
        <f t="shared" si="12"/>
        <v>0</v>
      </c>
      <c r="AD73" s="24">
        <f t="shared" si="13"/>
        <v>0</v>
      </c>
      <c r="AE73" s="24">
        <f t="shared" si="14"/>
        <v>0</v>
      </c>
      <c r="AF73" s="24">
        <f t="shared" si="15"/>
        <v>0</v>
      </c>
      <c r="AG73" s="24">
        <f t="shared" si="16"/>
        <v>0</v>
      </c>
      <c r="AH73" s="25">
        <f t="shared" si="17"/>
        <v>0</v>
      </c>
      <c r="AI73" s="175">
        <f t="shared" si="18"/>
        <v>0</v>
      </c>
      <c r="AJ73" s="25">
        <f t="shared" si="19"/>
        <v>0</v>
      </c>
      <c r="AK73" s="176">
        <f t="shared" si="20"/>
        <v>0</v>
      </c>
      <c r="AL73" s="20"/>
      <c r="AM73" s="20"/>
      <c r="AN73" s="20"/>
      <c r="AO73" s="20"/>
      <c r="AP73" s="20"/>
      <c r="AQ73" s="20"/>
      <c r="AR73" s="20"/>
      <c r="AS73" s="20"/>
    </row>
    <row r="74" spans="1:45" ht="19.5" customHeight="1">
      <c r="A74" s="171"/>
      <c r="B74" s="171"/>
      <c r="C74" s="171"/>
      <c r="D74" s="171"/>
      <c r="E74" s="171"/>
      <c r="F74" s="171"/>
      <c r="G74" s="171"/>
      <c r="H74" s="171"/>
      <c r="I74" s="210"/>
      <c r="J74" s="210"/>
      <c r="K74" s="210"/>
      <c r="L74" s="202"/>
      <c r="R74" s="21" t="s">
        <v>182</v>
      </c>
      <c r="S74" s="157">
        <v>16</v>
      </c>
      <c r="T74" s="23">
        <f t="shared" si="21"/>
        <v>0</v>
      </c>
      <c r="U74" s="23">
        <f t="shared" si="21"/>
        <v>0</v>
      </c>
      <c r="V74" s="24">
        <f t="shared" si="5"/>
        <v>0</v>
      </c>
      <c r="W74" s="24">
        <f t="shared" si="6"/>
        <v>0</v>
      </c>
      <c r="X74" s="24">
        <f t="shared" si="7"/>
        <v>0</v>
      </c>
      <c r="Y74" s="24">
        <f t="shared" si="8"/>
        <v>0</v>
      </c>
      <c r="Z74" s="24">
        <f t="shared" si="9"/>
        <v>0</v>
      </c>
      <c r="AA74" s="24">
        <f t="shared" si="10"/>
        <v>0</v>
      </c>
      <c r="AB74" s="24">
        <f t="shared" si="11"/>
        <v>0</v>
      </c>
      <c r="AC74" s="24">
        <f t="shared" si="12"/>
        <v>0</v>
      </c>
      <c r="AD74" s="24">
        <f t="shared" si="13"/>
        <v>0</v>
      </c>
      <c r="AE74" s="24">
        <f t="shared" si="14"/>
        <v>0</v>
      </c>
      <c r="AF74" s="24">
        <f t="shared" si="15"/>
        <v>0</v>
      </c>
      <c r="AG74" s="24">
        <f t="shared" si="16"/>
        <v>0</v>
      </c>
      <c r="AH74" s="25">
        <f t="shared" si="17"/>
        <v>0</v>
      </c>
      <c r="AI74" s="175">
        <f t="shared" si="18"/>
        <v>0</v>
      </c>
      <c r="AJ74" s="25">
        <f t="shared" si="19"/>
        <v>0</v>
      </c>
      <c r="AK74" s="176">
        <f t="shared" si="20"/>
        <v>0</v>
      </c>
      <c r="AL74" s="20"/>
      <c r="AM74" s="20"/>
      <c r="AN74" s="20"/>
      <c r="AO74" s="20"/>
      <c r="AP74" s="20"/>
      <c r="AQ74" s="20"/>
      <c r="AR74" s="20"/>
      <c r="AS74" s="20"/>
    </row>
    <row r="75" spans="1:45" ht="19.5" customHeight="1">
      <c r="A75" s="171"/>
      <c r="B75" s="171"/>
      <c r="C75" s="171"/>
      <c r="D75" s="171"/>
      <c r="E75" s="171"/>
      <c r="F75" s="171"/>
      <c r="G75" s="171"/>
      <c r="H75" s="171"/>
      <c r="I75" s="210"/>
      <c r="J75" s="210"/>
      <c r="K75" s="210"/>
      <c r="L75" s="202"/>
      <c r="R75" s="21" t="s">
        <v>183</v>
      </c>
      <c r="S75" s="157">
        <v>17</v>
      </c>
      <c r="T75" s="23">
        <f t="shared" si="21"/>
        <v>0</v>
      </c>
      <c r="U75" s="23">
        <f t="shared" si="21"/>
        <v>0</v>
      </c>
      <c r="V75" s="24">
        <f t="shared" si="5"/>
        <v>0</v>
      </c>
      <c r="W75" s="24">
        <f t="shared" si="6"/>
        <v>0</v>
      </c>
      <c r="X75" s="24">
        <f t="shared" si="7"/>
        <v>0</v>
      </c>
      <c r="Y75" s="24">
        <f t="shared" si="8"/>
        <v>0</v>
      </c>
      <c r="Z75" s="24">
        <f t="shared" si="9"/>
        <v>0</v>
      </c>
      <c r="AA75" s="24">
        <f t="shared" si="10"/>
        <v>0</v>
      </c>
      <c r="AB75" s="24">
        <f t="shared" si="11"/>
        <v>0</v>
      </c>
      <c r="AC75" s="24">
        <f t="shared" si="12"/>
        <v>0</v>
      </c>
      <c r="AD75" s="24">
        <f t="shared" si="13"/>
        <v>0</v>
      </c>
      <c r="AE75" s="24">
        <f t="shared" si="14"/>
        <v>0</v>
      </c>
      <c r="AF75" s="24">
        <f t="shared" si="15"/>
        <v>0</v>
      </c>
      <c r="AG75" s="24">
        <f t="shared" si="16"/>
        <v>0</v>
      </c>
      <c r="AH75" s="25">
        <f t="shared" si="17"/>
        <v>0</v>
      </c>
      <c r="AI75" s="175">
        <f t="shared" si="18"/>
        <v>0</v>
      </c>
      <c r="AJ75" s="25">
        <f t="shared" si="19"/>
        <v>0</v>
      </c>
      <c r="AK75" s="176">
        <f t="shared" si="20"/>
        <v>0</v>
      </c>
      <c r="AL75" s="20"/>
      <c r="AM75" s="20"/>
      <c r="AN75" s="20"/>
      <c r="AO75" s="20"/>
      <c r="AP75" s="20"/>
      <c r="AQ75" s="20"/>
      <c r="AR75" s="20"/>
      <c r="AS75" s="20"/>
    </row>
    <row r="76" spans="1:45" ht="19.5" customHeight="1">
      <c r="A76" s="171"/>
      <c r="B76" s="171"/>
      <c r="C76" s="171"/>
      <c r="D76" s="171"/>
      <c r="E76" s="171"/>
      <c r="F76" s="171"/>
      <c r="G76" s="171"/>
      <c r="H76" s="171"/>
      <c r="I76" s="210"/>
      <c r="J76" s="210"/>
      <c r="K76" s="210"/>
      <c r="L76" s="202"/>
      <c r="R76" s="21" t="s">
        <v>184</v>
      </c>
      <c r="S76" s="157">
        <v>18</v>
      </c>
      <c r="T76" s="23">
        <f t="shared" si="21"/>
        <v>0</v>
      </c>
      <c r="U76" s="23">
        <f t="shared" si="21"/>
        <v>0</v>
      </c>
      <c r="V76" s="24">
        <f t="shared" si="5"/>
        <v>0</v>
      </c>
      <c r="W76" s="24">
        <f t="shared" si="6"/>
        <v>0</v>
      </c>
      <c r="X76" s="24">
        <f t="shared" si="7"/>
        <v>0</v>
      </c>
      <c r="Y76" s="24">
        <f t="shared" si="8"/>
        <v>0</v>
      </c>
      <c r="Z76" s="24">
        <f t="shared" si="9"/>
        <v>0</v>
      </c>
      <c r="AA76" s="24">
        <f t="shared" si="10"/>
        <v>0</v>
      </c>
      <c r="AB76" s="24">
        <f t="shared" si="11"/>
        <v>0</v>
      </c>
      <c r="AC76" s="24">
        <f t="shared" si="12"/>
        <v>0</v>
      </c>
      <c r="AD76" s="24">
        <f t="shared" si="13"/>
        <v>0</v>
      </c>
      <c r="AE76" s="24">
        <f t="shared" si="14"/>
        <v>0</v>
      </c>
      <c r="AF76" s="24">
        <f t="shared" si="15"/>
        <v>0</v>
      </c>
      <c r="AG76" s="24">
        <f t="shared" si="16"/>
        <v>0</v>
      </c>
      <c r="AH76" s="25">
        <f t="shared" si="17"/>
        <v>0</v>
      </c>
      <c r="AI76" s="175">
        <f t="shared" si="18"/>
        <v>0</v>
      </c>
      <c r="AJ76" s="25">
        <f t="shared" si="19"/>
        <v>0</v>
      </c>
      <c r="AK76" s="176">
        <f t="shared" si="20"/>
        <v>0</v>
      </c>
      <c r="AL76" s="20"/>
      <c r="AM76" s="20"/>
      <c r="AN76" s="20"/>
      <c r="AO76" s="20"/>
      <c r="AP76" s="20"/>
      <c r="AQ76" s="20"/>
      <c r="AR76" s="20"/>
      <c r="AS76" s="20"/>
    </row>
    <row r="77" spans="1:45" ht="19.5" customHeight="1">
      <c r="A77" s="171"/>
      <c r="B77" s="171"/>
      <c r="C77" s="171"/>
      <c r="D77" s="171"/>
      <c r="E77" s="171"/>
      <c r="F77" s="171"/>
      <c r="G77" s="171"/>
      <c r="H77" s="171"/>
      <c r="I77" s="210"/>
      <c r="J77" s="210"/>
      <c r="K77" s="210"/>
      <c r="L77" s="202"/>
      <c r="R77" s="21" t="s">
        <v>185</v>
      </c>
      <c r="S77" s="157">
        <v>19</v>
      </c>
      <c r="T77" s="23">
        <f t="shared" si="21"/>
        <v>0</v>
      </c>
      <c r="U77" s="23">
        <f t="shared" si="21"/>
        <v>0</v>
      </c>
      <c r="V77" s="24">
        <f t="shared" si="5"/>
        <v>0</v>
      </c>
      <c r="W77" s="24">
        <f t="shared" si="6"/>
        <v>0</v>
      </c>
      <c r="X77" s="24">
        <f t="shared" si="7"/>
        <v>0</v>
      </c>
      <c r="Y77" s="24">
        <f t="shared" si="8"/>
        <v>0</v>
      </c>
      <c r="Z77" s="24">
        <f t="shared" si="9"/>
        <v>0</v>
      </c>
      <c r="AA77" s="24">
        <f t="shared" si="10"/>
        <v>0</v>
      </c>
      <c r="AB77" s="24">
        <f t="shared" si="11"/>
        <v>0</v>
      </c>
      <c r="AC77" s="24">
        <f t="shared" si="12"/>
        <v>0</v>
      </c>
      <c r="AD77" s="24">
        <f t="shared" si="13"/>
        <v>0</v>
      </c>
      <c r="AE77" s="24">
        <f t="shared" si="14"/>
        <v>0</v>
      </c>
      <c r="AF77" s="24">
        <f t="shared" si="15"/>
        <v>0</v>
      </c>
      <c r="AG77" s="24">
        <f t="shared" si="16"/>
        <v>0</v>
      </c>
      <c r="AH77" s="25">
        <f t="shared" si="17"/>
        <v>0</v>
      </c>
      <c r="AI77" s="175">
        <f t="shared" si="18"/>
        <v>0</v>
      </c>
      <c r="AJ77" s="25">
        <f t="shared" si="19"/>
        <v>0</v>
      </c>
      <c r="AK77" s="176">
        <f t="shared" si="20"/>
        <v>0</v>
      </c>
      <c r="AL77" s="20"/>
      <c r="AM77" s="20"/>
      <c r="AN77" s="20"/>
      <c r="AO77" s="20"/>
      <c r="AP77" s="20"/>
      <c r="AQ77" s="20"/>
      <c r="AR77" s="20"/>
      <c r="AS77" s="20"/>
    </row>
    <row r="78" spans="1:45" ht="19.5" customHeight="1">
      <c r="A78" s="171"/>
      <c r="B78" s="171"/>
      <c r="C78" s="171"/>
      <c r="D78" s="171"/>
      <c r="E78" s="171"/>
      <c r="F78" s="171"/>
      <c r="G78" s="171"/>
      <c r="H78" s="171"/>
      <c r="I78" s="210"/>
      <c r="J78" s="210"/>
      <c r="K78" s="210"/>
      <c r="L78" s="202"/>
      <c r="R78" s="21" t="s">
        <v>186</v>
      </c>
      <c r="S78" s="157">
        <v>20</v>
      </c>
      <c r="T78" s="23">
        <f t="shared" si="21"/>
        <v>0</v>
      </c>
      <c r="U78" s="23">
        <f t="shared" si="21"/>
        <v>0</v>
      </c>
      <c r="V78" s="24">
        <f t="shared" si="5"/>
        <v>0</v>
      </c>
      <c r="W78" s="24">
        <f t="shared" si="6"/>
        <v>0</v>
      </c>
      <c r="X78" s="24">
        <f t="shared" si="7"/>
        <v>0</v>
      </c>
      <c r="Y78" s="24">
        <f t="shared" si="8"/>
        <v>0</v>
      </c>
      <c r="Z78" s="24">
        <f t="shared" si="9"/>
        <v>0</v>
      </c>
      <c r="AA78" s="24">
        <f t="shared" si="10"/>
        <v>0</v>
      </c>
      <c r="AB78" s="24">
        <f t="shared" si="11"/>
        <v>0</v>
      </c>
      <c r="AC78" s="24">
        <f t="shared" si="12"/>
        <v>0</v>
      </c>
      <c r="AD78" s="24">
        <f t="shared" si="13"/>
        <v>0</v>
      </c>
      <c r="AE78" s="24">
        <f t="shared" si="14"/>
        <v>0</v>
      </c>
      <c r="AF78" s="24">
        <f t="shared" si="15"/>
        <v>0</v>
      </c>
      <c r="AG78" s="24">
        <f t="shared" si="16"/>
        <v>0</v>
      </c>
      <c r="AH78" s="25">
        <f t="shared" si="17"/>
        <v>0</v>
      </c>
      <c r="AI78" s="175">
        <f t="shared" si="18"/>
        <v>0</v>
      </c>
      <c r="AJ78" s="25">
        <f t="shared" si="19"/>
        <v>0</v>
      </c>
      <c r="AK78" s="176">
        <f t="shared" si="20"/>
        <v>0</v>
      </c>
      <c r="AL78" s="20"/>
      <c r="AM78" s="20"/>
      <c r="AN78" s="20"/>
      <c r="AO78" s="20"/>
      <c r="AP78" s="20"/>
      <c r="AQ78" s="20"/>
      <c r="AR78" s="20"/>
      <c r="AS78" s="20"/>
    </row>
    <row r="79" spans="1:45" ht="19.5" customHeight="1">
      <c r="A79" s="171"/>
      <c r="B79" s="171"/>
      <c r="C79" s="171"/>
      <c r="D79" s="171"/>
      <c r="E79" s="171"/>
      <c r="F79" s="171"/>
      <c r="G79" s="171"/>
      <c r="H79" s="171"/>
      <c r="I79" s="210"/>
      <c r="J79" s="210"/>
      <c r="K79" s="210"/>
      <c r="L79" s="202"/>
      <c r="R79" s="21" t="s">
        <v>187</v>
      </c>
      <c r="S79" s="157">
        <v>21</v>
      </c>
      <c r="T79" s="23">
        <f t="shared" si="21"/>
        <v>0</v>
      </c>
      <c r="U79" s="23">
        <f t="shared" si="21"/>
        <v>0</v>
      </c>
      <c r="V79" s="24">
        <f t="shared" si="5"/>
        <v>0</v>
      </c>
      <c r="W79" s="24">
        <f t="shared" si="6"/>
        <v>0</v>
      </c>
      <c r="X79" s="24">
        <f t="shared" si="7"/>
        <v>0</v>
      </c>
      <c r="Y79" s="24">
        <f t="shared" si="8"/>
        <v>0</v>
      </c>
      <c r="Z79" s="24">
        <f t="shared" si="9"/>
        <v>0</v>
      </c>
      <c r="AA79" s="24">
        <f t="shared" si="10"/>
        <v>0</v>
      </c>
      <c r="AB79" s="24">
        <f t="shared" si="11"/>
        <v>0</v>
      </c>
      <c r="AC79" s="24">
        <f t="shared" si="12"/>
        <v>0</v>
      </c>
      <c r="AD79" s="24">
        <f t="shared" si="13"/>
        <v>0</v>
      </c>
      <c r="AE79" s="24">
        <f t="shared" si="14"/>
        <v>0</v>
      </c>
      <c r="AF79" s="24">
        <f t="shared" si="15"/>
        <v>0</v>
      </c>
      <c r="AG79" s="24">
        <f t="shared" si="16"/>
        <v>0</v>
      </c>
      <c r="AH79" s="25">
        <f t="shared" si="17"/>
        <v>0</v>
      </c>
      <c r="AI79" s="175">
        <f t="shared" si="18"/>
        <v>0</v>
      </c>
      <c r="AJ79" s="25">
        <f t="shared" si="19"/>
        <v>0</v>
      </c>
      <c r="AK79" s="176">
        <f t="shared" si="20"/>
        <v>0</v>
      </c>
      <c r="AL79" s="20"/>
      <c r="AM79" s="20"/>
      <c r="AN79" s="20"/>
      <c r="AO79" s="20"/>
      <c r="AP79" s="20"/>
      <c r="AQ79" s="20"/>
      <c r="AR79" s="20"/>
      <c r="AS79" s="20"/>
    </row>
    <row r="80" spans="1:45" ht="19.5" customHeight="1">
      <c r="A80" s="171"/>
      <c r="B80" s="171"/>
      <c r="C80" s="171"/>
      <c r="D80" s="171"/>
      <c r="E80" s="171"/>
      <c r="F80" s="171"/>
      <c r="G80" s="171"/>
      <c r="H80" s="171"/>
      <c r="I80" s="210"/>
      <c r="J80" s="210"/>
      <c r="K80" s="210"/>
      <c r="L80" s="202"/>
      <c r="R80" s="21" t="s">
        <v>188</v>
      </c>
      <c r="S80" s="157">
        <v>22</v>
      </c>
      <c r="T80" s="23">
        <f t="shared" si="21"/>
        <v>0</v>
      </c>
      <c r="U80" s="23">
        <f t="shared" si="21"/>
        <v>0</v>
      </c>
      <c r="V80" s="24">
        <f t="shared" si="5"/>
        <v>0</v>
      </c>
      <c r="W80" s="24">
        <f t="shared" si="6"/>
        <v>0</v>
      </c>
      <c r="X80" s="24">
        <f t="shared" si="7"/>
        <v>0</v>
      </c>
      <c r="Y80" s="24">
        <f t="shared" si="8"/>
        <v>0</v>
      </c>
      <c r="Z80" s="24">
        <f t="shared" si="9"/>
        <v>0</v>
      </c>
      <c r="AA80" s="24">
        <f t="shared" si="10"/>
        <v>0</v>
      </c>
      <c r="AB80" s="24">
        <f t="shared" si="11"/>
        <v>0</v>
      </c>
      <c r="AC80" s="24">
        <f t="shared" si="12"/>
        <v>0</v>
      </c>
      <c r="AD80" s="24">
        <f t="shared" si="13"/>
        <v>0</v>
      </c>
      <c r="AE80" s="24">
        <f t="shared" si="14"/>
        <v>0</v>
      </c>
      <c r="AF80" s="24">
        <f t="shared" si="15"/>
        <v>0</v>
      </c>
      <c r="AG80" s="24">
        <f t="shared" si="16"/>
        <v>0</v>
      </c>
      <c r="AH80" s="25">
        <f t="shared" si="17"/>
        <v>0</v>
      </c>
      <c r="AI80" s="175">
        <f t="shared" si="18"/>
        <v>0</v>
      </c>
      <c r="AJ80" s="25">
        <f t="shared" si="19"/>
        <v>0</v>
      </c>
      <c r="AK80" s="176">
        <f t="shared" si="20"/>
        <v>0</v>
      </c>
      <c r="AL80" s="20"/>
      <c r="AM80" s="20"/>
      <c r="AN80" s="20"/>
      <c r="AO80" s="20"/>
      <c r="AP80" s="20"/>
      <c r="AQ80" s="20"/>
      <c r="AR80" s="20"/>
      <c r="AS80" s="20"/>
    </row>
    <row r="81" spans="18:45" ht="19.5" customHeight="1">
      <c r="R81" s="21" t="s">
        <v>189</v>
      </c>
      <c r="S81" s="157">
        <v>23</v>
      </c>
      <c r="T81" s="23">
        <f t="shared" si="21"/>
        <v>0</v>
      </c>
      <c r="U81" s="23">
        <f t="shared" si="21"/>
        <v>0</v>
      </c>
      <c r="V81" s="24">
        <f t="shared" si="5"/>
        <v>0</v>
      </c>
      <c r="W81" s="24">
        <f t="shared" si="6"/>
        <v>0</v>
      </c>
      <c r="X81" s="24">
        <f t="shared" si="7"/>
        <v>0</v>
      </c>
      <c r="Y81" s="24">
        <f t="shared" si="8"/>
        <v>0</v>
      </c>
      <c r="Z81" s="24">
        <f t="shared" si="9"/>
        <v>0</v>
      </c>
      <c r="AA81" s="24">
        <f t="shared" si="10"/>
        <v>0</v>
      </c>
      <c r="AB81" s="24">
        <f t="shared" si="11"/>
        <v>0</v>
      </c>
      <c r="AC81" s="24">
        <f t="shared" si="12"/>
        <v>0</v>
      </c>
      <c r="AD81" s="24">
        <f t="shared" si="13"/>
        <v>0</v>
      </c>
      <c r="AE81" s="24">
        <f t="shared" si="14"/>
        <v>0</v>
      </c>
      <c r="AF81" s="24">
        <f t="shared" si="15"/>
        <v>0</v>
      </c>
      <c r="AG81" s="24">
        <f t="shared" si="16"/>
        <v>0</v>
      </c>
      <c r="AH81" s="25">
        <f t="shared" si="17"/>
        <v>0</v>
      </c>
      <c r="AI81" s="175">
        <f t="shared" si="18"/>
        <v>0</v>
      </c>
      <c r="AJ81" s="25">
        <f t="shared" si="19"/>
        <v>0</v>
      </c>
      <c r="AK81" s="176">
        <f t="shared" si="20"/>
        <v>0</v>
      </c>
      <c r="AL81" s="20"/>
      <c r="AM81" s="20"/>
      <c r="AN81" s="20"/>
      <c r="AO81" s="20"/>
      <c r="AP81" s="20"/>
      <c r="AQ81" s="20"/>
      <c r="AR81" s="20"/>
      <c r="AS81" s="20"/>
    </row>
    <row r="82" spans="18:45" ht="19.5" customHeight="1">
      <c r="R82" s="21" t="s">
        <v>190</v>
      </c>
      <c r="S82" s="157">
        <v>24</v>
      </c>
      <c r="T82" s="23">
        <f t="shared" si="21"/>
        <v>0</v>
      </c>
      <c r="U82" s="23">
        <f t="shared" si="21"/>
        <v>0</v>
      </c>
      <c r="V82" s="24">
        <f t="shared" si="5"/>
        <v>0</v>
      </c>
      <c r="W82" s="24">
        <f t="shared" si="6"/>
        <v>0</v>
      </c>
      <c r="X82" s="24">
        <f t="shared" si="7"/>
        <v>0</v>
      </c>
      <c r="Y82" s="24">
        <f t="shared" si="8"/>
        <v>0</v>
      </c>
      <c r="Z82" s="24">
        <f t="shared" si="9"/>
        <v>0</v>
      </c>
      <c r="AA82" s="24">
        <f t="shared" si="10"/>
        <v>0</v>
      </c>
      <c r="AB82" s="24">
        <f t="shared" si="11"/>
        <v>0</v>
      </c>
      <c r="AC82" s="24">
        <f t="shared" si="12"/>
        <v>0</v>
      </c>
      <c r="AD82" s="24">
        <f t="shared" si="13"/>
        <v>0</v>
      </c>
      <c r="AE82" s="24">
        <f t="shared" si="14"/>
        <v>0</v>
      </c>
      <c r="AF82" s="24">
        <f t="shared" si="15"/>
        <v>0</v>
      </c>
      <c r="AG82" s="24">
        <f t="shared" si="16"/>
        <v>0</v>
      </c>
      <c r="AH82" s="25">
        <f t="shared" si="17"/>
        <v>0</v>
      </c>
      <c r="AI82" s="175">
        <f t="shared" si="18"/>
        <v>0</v>
      </c>
      <c r="AJ82" s="25">
        <f t="shared" si="19"/>
        <v>0</v>
      </c>
      <c r="AK82" s="176">
        <f t="shared" si="20"/>
        <v>0</v>
      </c>
      <c r="AL82" s="20"/>
      <c r="AM82" s="20"/>
      <c r="AN82" s="20"/>
      <c r="AO82" s="20"/>
      <c r="AP82" s="20"/>
      <c r="AQ82" s="20"/>
      <c r="AR82" s="20"/>
      <c r="AS82" s="20"/>
    </row>
    <row r="83" spans="18:45" ht="19.5" customHeight="1">
      <c r="R83" s="21" t="s">
        <v>191</v>
      </c>
      <c r="S83" s="157">
        <v>25</v>
      </c>
      <c r="T83" s="23">
        <f t="shared" si="21"/>
        <v>0</v>
      </c>
      <c r="U83" s="23">
        <f t="shared" si="21"/>
        <v>0</v>
      </c>
      <c r="V83" s="24">
        <f t="shared" si="5"/>
        <v>0</v>
      </c>
      <c r="W83" s="24">
        <f t="shared" si="6"/>
        <v>0</v>
      </c>
      <c r="X83" s="24">
        <f t="shared" si="7"/>
        <v>0</v>
      </c>
      <c r="Y83" s="24">
        <f t="shared" si="8"/>
        <v>0</v>
      </c>
      <c r="Z83" s="24">
        <f t="shared" si="9"/>
        <v>0</v>
      </c>
      <c r="AA83" s="24">
        <f t="shared" si="10"/>
        <v>0</v>
      </c>
      <c r="AB83" s="24">
        <f t="shared" si="11"/>
        <v>0</v>
      </c>
      <c r="AC83" s="24">
        <f t="shared" si="12"/>
        <v>0</v>
      </c>
      <c r="AD83" s="24">
        <f t="shared" si="13"/>
        <v>0</v>
      </c>
      <c r="AE83" s="24">
        <f t="shared" si="14"/>
        <v>0</v>
      </c>
      <c r="AF83" s="24">
        <f t="shared" si="15"/>
        <v>0</v>
      </c>
      <c r="AG83" s="24">
        <f t="shared" si="16"/>
        <v>0</v>
      </c>
      <c r="AH83" s="25">
        <f t="shared" si="17"/>
        <v>0</v>
      </c>
      <c r="AI83" s="175">
        <f t="shared" si="18"/>
        <v>0</v>
      </c>
      <c r="AJ83" s="25">
        <f t="shared" si="19"/>
        <v>0</v>
      </c>
      <c r="AK83" s="176">
        <f t="shared" si="20"/>
        <v>0</v>
      </c>
      <c r="AL83" s="20"/>
      <c r="AM83" s="20"/>
      <c r="AN83" s="20"/>
      <c r="AO83" s="20"/>
      <c r="AP83" s="20"/>
      <c r="AQ83" s="20"/>
      <c r="AR83" s="20"/>
      <c r="AS83" s="20"/>
    </row>
    <row r="84" spans="18:45" ht="19.5" customHeight="1">
      <c r="R84" s="21" t="s">
        <v>192</v>
      </c>
      <c r="S84" s="157">
        <v>26</v>
      </c>
      <c r="T84" s="23">
        <f t="shared" si="21"/>
        <v>0</v>
      </c>
      <c r="U84" s="23">
        <f t="shared" si="21"/>
        <v>0</v>
      </c>
      <c r="V84" s="24">
        <f t="shared" si="5"/>
        <v>0</v>
      </c>
      <c r="W84" s="24">
        <f t="shared" si="6"/>
        <v>0</v>
      </c>
      <c r="X84" s="24">
        <f t="shared" si="7"/>
        <v>0</v>
      </c>
      <c r="Y84" s="24">
        <f t="shared" si="8"/>
        <v>0</v>
      </c>
      <c r="Z84" s="24">
        <f t="shared" si="9"/>
        <v>0</v>
      </c>
      <c r="AA84" s="24">
        <f t="shared" si="10"/>
        <v>0</v>
      </c>
      <c r="AB84" s="24">
        <f t="shared" si="11"/>
        <v>0</v>
      </c>
      <c r="AC84" s="24">
        <f t="shared" si="12"/>
        <v>0</v>
      </c>
      <c r="AD84" s="24">
        <f t="shared" si="13"/>
        <v>0</v>
      </c>
      <c r="AE84" s="24">
        <f t="shared" si="14"/>
        <v>0</v>
      </c>
      <c r="AF84" s="24">
        <f t="shared" si="15"/>
        <v>0</v>
      </c>
      <c r="AG84" s="24">
        <f t="shared" si="16"/>
        <v>0</v>
      </c>
      <c r="AH84" s="25">
        <f t="shared" si="17"/>
        <v>0</v>
      </c>
      <c r="AI84" s="175">
        <f t="shared" si="18"/>
        <v>0</v>
      </c>
      <c r="AJ84" s="25">
        <f t="shared" si="19"/>
        <v>0</v>
      </c>
      <c r="AK84" s="176">
        <f t="shared" si="20"/>
        <v>0</v>
      </c>
      <c r="AL84" s="20"/>
      <c r="AM84" s="20"/>
      <c r="AN84" s="20"/>
      <c r="AO84" s="20"/>
      <c r="AP84" s="20"/>
      <c r="AQ84" s="20"/>
      <c r="AR84" s="20"/>
      <c r="AS84" s="20"/>
    </row>
    <row r="85" spans="18:45" ht="19.5" customHeight="1">
      <c r="R85" s="21" t="s">
        <v>193</v>
      </c>
      <c r="S85" s="157">
        <v>27</v>
      </c>
      <c r="T85" s="23">
        <f t="shared" si="21"/>
        <v>0</v>
      </c>
      <c r="U85" s="23">
        <f t="shared" si="21"/>
        <v>0</v>
      </c>
      <c r="V85" s="24">
        <f t="shared" si="5"/>
        <v>0</v>
      </c>
      <c r="W85" s="24">
        <f t="shared" si="6"/>
        <v>0</v>
      </c>
      <c r="X85" s="24">
        <f t="shared" si="7"/>
        <v>0</v>
      </c>
      <c r="Y85" s="24">
        <f t="shared" si="8"/>
        <v>0</v>
      </c>
      <c r="Z85" s="24">
        <f t="shared" si="9"/>
        <v>0</v>
      </c>
      <c r="AA85" s="24">
        <f t="shared" si="10"/>
        <v>0</v>
      </c>
      <c r="AB85" s="24">
        <f t="shared" si="11"/>
        <v>0</v>
      </c>
      <c r="AC85" s="24">
        <f t="shared" si="12"/>
        <v>0</v>
      </c>
      <c r="AD85" s="24">
        <f t="shared" si="13"/>
        <v>0</v>
      </c>
      <c r="AE85" s="24">
        <f t="shared" si="14"/>
        <v>0</v>
      </c>
      <c r="AF85" s="24">
        <f t="shared" si="15"/>
        <v>0</v>
      </c>
      <c r="AG85" s="24">
        <f t="shared" si="16"/>
        <v>0</v>
      </c>
      <c r="AH85" s="25">
        <f t="shared" si="17"/>
        <v>0</v>
      </c>
      <c r="AI85" s="175">
        <f t="shared" si="18"/>
        <v>0</v>
      </c>
      <c r="AJ85" s="25">
        <f t="shared" si="19"/>
        <v>0</v>
      </c>
      <c r="AK85" s="176">
        <f t="shared" si="20"/>
        <v>0</v>
      </c>
      <c r="AL85" s="20"/>
      <c r="AM85" s="20"/>
      <c r="AN85" s="20"/>
      <c r="AO85" s="20"/>
      <c r="AP85" s="20"/>
      <c r="AQ85" s="20"/>
      <c r="AR85" s="20"/>
      <c r="AS85" s="20"/>
    </row>
    <row r="86" spans="18:45" ht="19.5" customHeight="1">
      <c r="R86" s="21" t="s">
        <v>194</v>
      </c>
      <c r="S86" s="157">
        <v>28</v>
      </c>
      <c r="T86" s="23">
        <f t="shared" si="21"/>
        <v>0</v>
      </c>
      <c r="U86" s="23">
        <f t="shared" si="21"/>
        <v>0</v>
      </c>
      <c r="V86" s="24">
        <f t="shared" si="5"/>
        <v>0</v>
      </c>
      <c r="W86" s="24">
        <f t="shared" si="6"/>
        <v>0</v>
      </c>
      <c r="X86" s="24">
        <f t="shared" si="7"/>
        <v>0</v>
      </c>
      <c r="Y86" s="24">
        <f t="shared" si="8"/>
        <v>0</v>
      </c>
      <c r="Z86" s="24">
        <f t="shared" si="9"/>
        <v>0</v>
      </c>
      <c r="AA86" s="24">
        <f t="shared" si="10"/>
        <v>0</v>
      </c>
      <c r="AB86" s="24">
        <f t="shared" si="11"/>
        <v>0</v>
      </c>
      <c r="AC86" s="24">
        <f t="shared" si="12"/>
        <v>0</v>
      </c>
      <c r="AD86" s="24">
        <f t="shared" si="13"/>
        <v>0</v>
      </c>
      <c r="AE86" s="24">
        <f t="shared" si="14"/>
        <v>0</v>
      </c>
      <c r="AF86" s="24">
        <f t="shared" si="15"/>
        <v>0</v>
      </c>
      <c r="AG86" s="24">
        <f t="shared" si="16"/>
        <v>0</v>
      </c>
      <c r="AH86" s="25">
        <f t="shared" si="17"/>
        <v>0</v>
      </c>
      <c r="AI86" s="175">
        <f t="shared" si="18"/>
        <v>0</v>
      </c>
      <c r="AJ86" s="25">
        <f t="shared" si="19"/>
        <v>0</v>
      </c>
      <c r="AK86" s="176">
        <f t="shared" si="20"/>
        <v>0</v>
      </c>
      <c r="AL86" s="20"/>
      <c r="AM86" s="20"/>
      <c r="AN86" s="20"/>
      <c r="AO86" s="20"/>
      <c r="AP86" s="20"/>
      <c r="AQ86" s="20"/>
      <c r="AR86" s="20"/>
      <c r="AS86" s="20"/>
    </row>
    <row r="87" spans="18:45" ht="19.5" customHeight="1">
      <c r="R87" s="21" t="s">
        <v>195</v>
      </c>
      <c r="S87" s="157">
        <v>29</v>
      </c>
      <c r="T87" s="23">
        <f t="shared" si="21"/>
        <v>0</v>
      </c>
      <c r="U87" s="23">
        <f t="shared" si="21"/>
        <v>0</v>
      </c>
      <c r="V87" s="24">
        <f t="shared" si="5"/>
        <v>0</v>
      </c>
      <c r="W87" s="24">
        <f t="shared" si="6"/>
        <v>0</v>
      </c>
      <c r="X87" s="24">
        <f t="shared" si="7"/>
        <v>0</v>
      </c>
      <c r="Y87" s="24">
        <f t="shared" si="8"/>
        <v>0</v>
      </c>
      <c r="Z87" s="24">
        <f t="shared" si="9"/>
        <v>0</v>
      </c>
      <c r="AA87" s="24">
        <f t="shared" si="10"/>
        <v>0</v>
      </c>
      <c r="AB87" s="24">
        <f t="shared" si="11"/>
        <v>0</v>
      </c>
      <c r="AC87" s="24">
        <f t="shared" si="12"/>
        <v>0</v>
      </c>
      <c r="AD87" s="24">
        <f t="shared" si="13"/>
        <v>0</v>
      </c>
      <c r="AE87" s="24">
        <f t="shared" si="14"/>
        <v>0</v>
      </c>
      <c r="AF87" s="24">
        <f t="shared" si="15"/>
        <v>0</v>
      </c>
      <c r="AG87" s="24">
        <f t="shared" si="16"/>
        <v>0</v>
      </c>
      <c r="AH87" s="25">
        <f t="shared" si="17"/>
        <v>0</v>
      </c>
      <c r="AI87" s="175">
        <f t="shared" si="18"/>
        <v>0</v>
      </c>
      <c r="AJ87" s="25">
        <f t="shared" si="19"/>
        <v>0</v>
      </c>
      <c r="AK87" s="176">
        <f t="shared" si="20"/>
        <v>0</v>
      </c>
      <c r="AL87" s="20"/>
      <c r="AM87" s="20"/>
      <c r="AN87" s="20"/>
      <c r="AO87" s="20"/>
      <c r="AP87" s="20"/>
      <c r="AQ87" s="20"/>
      <c r="AR87" s="20"/>
      <c r="AS87" s="20"/>
    </row>
    <row r="88" spans="18:45" ht="19.5" customHeight="1">
      <c r="R88" s="177" t="s">
        <v>196</v>
      </c>
      <c r="S88" s="157">
        <v>30</v>
      </c>
      <c r="T88" s="23">
        <f t="shared" si="21"/>
        <v>0</v>
      </c>
      <c r="U88" s="23">
        <f t="shared" si="21"/>
        <v>0</v>
      </c>
      <c r="V88" s="24">
        <f t="shared" si="5"/>
        <v>0</v>
      </c>
      <c r="W88" s="24">
        <f t="shared" si="6"/>
        <v>0</v>
      </c>
      <c r="X88" s="24">
        <f t="shared" si="7"/>
        <v>0</v>
      </c>
      <c r="Y88" s="24">
        <f t="shared" si="8"/>
        <v>0</v>
      </c>
      <c r="Z88" s="24">
        <f t="shared" si="9"/>
        <v>0</v>
      </c>
      <c r="AA88" s="24">
        <f t="shared" si="10"/>
        <v>0</v>
      </c>
      <c r="AB88" s="24">
        <f t="shared" si="11"/>
        <v>0</v>
      </c>
      <c r="AC88" s="24">
        <f t="shared" si="12"/>
        <v>0</v>
      </c>
      <c r="AD88" s="24">
        <f t="shared" si="13"/>
        <v>0</v>
      </c>
      <c r="AE88" s="24">
        <f t="shared" si="14"/>
        <v>0</v>
      </c>
      <c r="AF88" s="24">
        <f t="shared" si="15"/>
        <v>0</v>
      </c>
      <c r="AG88" s="24">
        <f t="shared" si="16"/>
        <v>0</v>
      </c>
      <c r="AH88" s="25">
        <f t="shared" si="17"/>
        <v>0</v>
      </c>
      <c r="AI88" s="175">
        <f t="shared" si="18"/>
        <v>0</v>
      </c>
      <c r="AJ88" s="25">
        <f t="shared" si="19"/>
        <v>0</v>
      </c>
      <c r="AK88" s="176">
        <f t="shared" si="20"/>
        <v>0</v>
      </c>
      <c r="AL88" s="20"/>
      <c r="AM88" s="20"/>
      <c r="AN88" s="20"/>
      <c r="AO88" s="20"/>
      <c r="AP88" s="20"/>
      <c r="AQ88" s="20"/>
      <c r="AR88" s="20"/>
      <c r="AS88" s="20"/>
    </row>
    <row r="89" spans="18:45" ht="19.5" customHeight="1">
      <c r="R89" s="177" t="s">
        <v>197</v>
      </c>
      <c r="S89" s="157">
        <v>31</v>
      </c>
      <c r="T89" s="23">
        <f t="shared" si="21"/>
        <v>0</v>
      </c>
      <c r="U89" s="23">
        <f t="shared" si="21"/>
        <v>0</v>
      </c>
      <c r="V89" s="24">
        <f t="shared" si="5"/>
        <v>0</v>
      </c>
      <c r="W89" s="24">
        <f t="shared" si="6"/>
        <v>0</v>
      </c>
      <c r="X89" s="24">
        <f t="shared" si="7"/>
        <v>0</v>
      </c>
      <c r="Y89" s="24">
        <f t="shared" si="8"/>
        <v>0</v>
      </c>
      <c r="Z89" s="24">
        <f t="shared" si="9"/>
        <v>0</v>
      </c>
      <c r="AA89" s="24">
        <f t="shared" si="10"/>
        <v>0</v>
      </c>
      <c r="AB89" s="24">
        <f t="shared" si="11"/>
        <v>0</v>
      </c>
      <c r="AC89" s="24">
        <f t="shared" si="12"/>
        <v>0</v>
      </c>
      <c r="AD89" s="24">
        <f t="shared" si="13"/>
        <v>0</v>
      </c>
      <c r="AE89" s="24">
        <f t="shared" si="14"/>
        <v>0</v>
      </c>
      <c r="AF89" s="24">
        <f t="shared" si="15"/>
        <v>0</v>
      </c>
      <c r="AG89" s="24">
        <f t="shared" si="16"/>
        <v>0</v>
      </c>
      <c r="AH89" s="25">
        <f t="shared" si="17"/>
        <v>0</v>
      </c>
      <c r="AI89" s="175">
        <f t="shared" si="18"/>
        <v>0</v>
      </c>
      <c r="AJ89" s="25">
        <f t="shared" si="19"/>
        <v>0</v>
      </c>
      <c r="AK89" s="176">
        <f t="shared" si="20"/>
        <v>0</v>
      </c>
      <c r="AL89" s="20"/>
      <c r="AM89" s="20"/>
      <c r="AN89" s="20"/>
      <c r="AO89" s="20"/>
      <c r="AP89" s="20"/>
      <c r="AQ89" s="20"/>
      <c r="AR89" s="20"/>
      <c r="AS89" s="20"/>
    </row>
    <row r="90" spans="18:45" ht="19.5" customHeight="1">
      <c r="R90" s="177" t="s">
        <v>198</v>
      </c>
      <c r="S90" s="157">
        <v>32</v>
      </c>
      <c r="T90" s="23">
        <f t="shared" si="21"/>
        <v>0</v>
      </c>
      <c r="U90" s="23">
        <f t="shared" si="21"/>
        <v>0</v>
      </c>
      <c r="V90" s="24">
        <f t="shared" si="5"/>
        <v>0</v>
      </c>
      <c r="W90" s="24">
        <f t="shared" si="6"/>
        <v>0</v>
      </c>
      <c r="X90" s="24">
        <f t="shared" si="7"/>
        <v>0</v>
      </c>
      <c r="Y90" s="24">
        <f t="shared" si="8"/>
        <v>0</v>
      </c>
      <c r="Z90" s="24">
        <f t="shared" si="9"/>
        <v>0</v>
      </c>
      <c r="AA90" s="24">
        <f t="shared" si="10"/>
        <v>0</v>
      </c>
      <c r="AB90" s="24">
        <f t="shared" si="11"/>
        <v>0</v>
      </c>
      <c r="AC90" s="24">
        <f t="shared" si="12"/>
        <v>0</v>
      </c>
      <c r="AD90" s="24">
        <f t="shared" si="13"/>
        <v>0</v>
      </c>
      <c r="AE90" s="24">
        <f t="shared" si="14"/>
        <v>0</v>
      </c>
      <c r="AF90" s="24">
        <f t="shared" si="15"/>
        <v>0</v>
      </c>
      <c r="AG90" s="24">
        <f t="shared" si="16"/>
        <v>0</v>
      </c>
      <c r="AH90" s="25">
        <f t="shared" si="17"/>
        <v>0</v>
      </c>
      <c r="AI90" s="175">
        <f t="shared" si="18"/>
        <v>0</v>
      </c>
      <c r="AJ90" s="25">
        <f t="shared" si="19"/>
        <v>0</v>
      </c>
      <c r="AK90" s="176">
        <f t="shared" si="20"/>
        <v>0</v>
      </c>
      <c r="AL90" s="20"/>
      <c r="AM90" s="20"/>
      <c r="AN90" s="20"/>
      <c r="AO90" s="20"/>
      <c r="AP90" s="20"/>
      <c r="AQ90" s="20"/>
      <c r="AR90" s="20"/>
      <c r="AS90" s="20"/>
    </row>
    <row r="91" spans="18:45" ht="19.5" customHeight="1">
      <c r="R91" s="177" t="s">
        <v>199</v>
      </c>
      <c r="S91" s="157">
        <v>33</v>
      </c>
      <c r="T91" s="23">
        <f t="shared" si="21"/>
        <v>0</v>
      </c>
      <c r="U91" s="23">
        <f t="shared" si="21"/>
        <v>0</v>
      </c>
      <c r="V91" s="24">
        <f t="shared" si="5"/>
        <v>0</v>
      </c>
      <c r="W91" s="24">
        <f t="shared" si="6"/>
        <v>0</v>
      </c>
      <c r="X91" s="24">
        <f t="shared" si="7"/>
        <v>0</v>
      </c>
      <c r="Y91" s="24">
        <f t="shared" si="8"/>
        <v>0</v>
      </c>
      <c r="Z91" s="24">
        <f t="shared" si="9"/>
        <v>0</v>
      </c>
      <c r="AA91" s="24">
        <f t="shared" si="10"/>
        <v>0</v>
      </c>
      <c r="AB91" s="24">
        <f t="shared" si="11"/>
        <v>0</v>
      </c>
      <c r="AC91" s="24">
        <f t="shared" si="12"/>
        <v>0</v>
      </c>
      <c r="AD91" s="24">
        <f t="shared" si="13"/>
        <v>0</v>
      </c>
      <c r="AE91" s="24">
        <f t="shared" si="14"/>
        <v>0</v>
      </c>
      <c r="AF91" s="24">
        <f t="shared" si="15"/>
        <v>0</v>
      </c>
      <c r="AG91" s="24">
        <f t="shared" si="16"/>
        <v>0</v>
      </c>
      <c r="AH91" s="25">
        <f t="shared" si="17"/>
        <v>0</v>
      </c>
      <c r="AI91" s="175">
        <f t="shared" si="18"/>
        <v>0</v>
      </c>
      <c r="AJ91" s="25">
        <f t="shared" si="19"/>
        <v>0</v>
      </c>
      <c r="AK91" s="176">
        <f t="shared" si="20"/>
        <v>0</v>
      </c>
      <c r="AL91" s="20"/>
      <c r="AM91" s="20"/>
      <c r="AN91" s="20"/>
      <c r="AO91" s="20"/>
      <c r="AP91" s="20"/>
      <c r="AQ91" s="20"/>
      <c r="AR91" s="20"/>
      <c r="AS91" s="20"/>
    </row>
    <row r="92" spans="18:45" ht="19.5" customHeight="1">
      <c r="R92" s="177" t="s">
        <v>200</v>
      </c>
      <c r="S92" s="157">
        <v>34</v>
      </c>
      <c r="T92" s="23">
        <f t="shared" si="21"/>
        <v>0</v>
      </c>
      <c r="U92" s="23">
        <f t="shared" si="21"/>
        <v>0</v>
      </c>
      <c r="V92" s="24">
        <f t="shared" si="5"/>
        <v>0</v>
      </c>
      <c r="W92" s="24">
        <f t="shared" si="6"/>
        <v>0</v>
      </c>
      <c r="X92" s="24">
        <f t="shared" si="7"/>
        <v>0</v>
      </c>
      <c r="Y92" s="24">
        <f t="shared" si="8"/>
        <v>0</v>
      </c>
      <c r="Z92" s="24">
        <f t="shared" si="9"/>
        <v>0</v>
      </c>
      <c r="AA92" s="24">
        <f t="shared" si="10"/>
        <v>0</v>
      </c>
      <c r="AB92" s="24">
        <f t="shared" si="11"/>
        <v>0</v>
      </c>
      <c r="AC92" s="24">
        <f t="shared" si="12"/>
        <v>0</v>
      </c>
      <c r="AD92" s="24">
        <f t="shared" si="13"/>
        <v>0</v>
      </c>
      <c r="AE92" s="24">
        <f t="shared" si="14"/>
        <v>0</v>
      </c>
      <c r="AF92" s="24">
        <f t="shared" si="15"/>
        <v>0</v>
      </c>
      <c r="AG92" s="24">
        <f t="shared" si="16"/>
        <v>0</v>
      </c>
      <c r="AH92" s="25">
        <f t="shared" si="17"/>
        <v>0</v>
      </c>
      <c r="AI92" s="175">
        <f t="shared" si="18"/>
        <v>0</v>
      </c>
      <c r="AJ92" s="25">
        <f t="shared" si="19"/>
        <v>0</v>
      </c>
      <c r="AK92" s="176">
        <f t="shared" si="20"/>
        <v>0</v>
      </c>
      <c r="AL92" s="20"/>
      <c r="AM92" s="20"/>
      <c r="AN92" s="20"/>
      <c r="AO92" s="20"/>
      <c r="AP92" s="20"/>
      <c r="AQ92" s="20"/>
      <c r="AR92" s="20"/>
      <c r="AS92" s="20"/>
    </row>
    <row r="93" spans="18:45" ht="19.5" customHeight="1">
      <c r="R93" s="21" t="s">
        <v>201</v>
      </c>
      <c r="S93" s="157">
        <v>35</v>
      </c>
      <c r="T93" s="23">
        <f t="shared" si="21"/>
        <v>0</v>
      </c>
      <c r="U93" s="23">
        <f t="shared" si="21"/>
        <v>0</v>
      </c>
      <c r="V93" s="24">
        <f t="shared" si="5"/>
        <v>0</v>
      </c>
      <c r="W93" s="24">
        <f t="shared" si="6"/>
        <v>0</v>
      </c>
      <c r="X93" s="24">
        <f t="shared" si="7"/>
        <v>0</v>
      </c>
      <c r="Y93" s="24">
        <f t="shared" si="8"/>
        <v>0</v>
      </c>
      <c r="Z93" s="24">
        <f t="shared" si="9"/>
        <v>0</v>
      </c>
      <c r="AA93" s="24">
        <f t="shared" si="10"/>
        <v>0</v>
      </c>
      <c r="AB93" s="24">
        <f t="shared" si="11"/>
        <v>0</v>
      </c>
      <c r="AC93" s="24">
        <f t="shared" si="12"/>
        <v>0</v>
      </c>
      <c r="AD93" s="24">
        <f t="shared" si="13"/>
        <v>0</v>
      </c>
      <c r="AE93" s="24">
        <f t="shared" si="14"/>
        <v>0</v>
      </c>
      <c r="AF93" s="24">
        <f t="shared" si="15"/>
        <v>0</v>
      </c>
      <c r="AG93" s="24">
        <f t="shared" si="16"/>
        <v>0</v>
      </c>
      <c r="AH93" s="25">
        <f t="shared" si="17"/>
        <v>0</v>
      </c>
      <c r="AI93" s="175">
        <f t="shared" si="18"/>
        <v>0</v>
      </c>
      <c r="AJ93" s="25">
        <f t="shared" si="19"/>
        <v>0</v>
      </c>
      <c r="AK93" s="176">
        <f t="shared" si="20"/>
        <v>0</v>
      </c>
      <c r="AL93" s="20"/>
      <c r="AM93" s="20"/>
      <c r="AN93" s="20"/>
      <c r="AO93" s="20"/>
      <c r="AP93" s="20"/>
      <c r="AQ93" s="20"/>
      <c r="AR93" s="20"/>
      <c r="AS93" s="20"/>
    </row>
    <row r="94" spans="18:45" ht="19.5" customHeight="1">
      <c r="R94" s="21" t="s">
        <v>202</v>
      </c>
      <c r="S94" s="157">
        <v>36</v>
      </c>
      <c r="T94" s="23">
        <f t="shared" si="21"/>
        <v>0</v>
      </c>
      <c r="U94" s="23">
        <f t="shared" si="21"/>
        <v>0</v>
      </c>
      <c r="V94" s="24">
        <f t="shared" si="5"/>
        <v>0</v>
      </c>
      <c r="W94" s="24">
        <f t="shared" si="6"/>
        <v>0</v>
      </c>
      <c r="X94" s="24">
        <f t="shared" si="7"/>
        <v>0</v>
      </c>
      <c r="Y94" s="24">
        <f t="shared" si="8"/>
        <v>0</v>
      </c>
      <c r="Z94" s="24">
        <f t="shared" si="9"/>
        <v>0</v>
      </c>
      <c r="AA94" s="24">
        <f t="shared" si="10"/>
        <v>0</v>
      </c>
      <c r="AB94" s="24">
        <f t="shared" si="11"/>
        <v>0</v>
      </c>
      <c r="AC94" s="24">
        <f t="shared" si="12"/>
        <v>0</v>
      </c>
      <c r="AD94" s="24">
        <f t="shared" si="13"/>
        <v>0</v>
      </c>
      <c r="AE94" s="24">
        <f t="shared" si="14"/>
        <v>0</v>
      </c>
      <c r="AF94" s="24">
        <f t="shared" si="15"/>
        <v>0</v>
      </c>
      <c r="AG94" s="24">
        <f t="shared" si="16"/>
        <v>0</v>
      </c>
      <c r="AH94" s="25">
        <f t="shared" si="17"/>
        <v>0</v>
      </c>
      <c r="AI94" s="175">
        <f t="shared" si="18"/>
        <v>0</v>
      </c>
      <c r="AJ94" s="25">
        <f t="shared" si="19"/>
        <v>0</v>
      </c>
      <c r="AK94" s="176">
        <f t="shared" si="20"/>
        <v>0</v>
      </c>
      <c r="AL94" s="20"/>
      <c r="AM94" s="20"/>
      <c r="AN94" s="20"/>
      <c r="AO94" s="20"/>
      <c r="AP94" s="20"/>
      <c r="AQ94" s="20"/>
      <c r="AR94" s="20"/>
      <c r="AS94" s="20"/>
    </row>
    <row r="95" spans="18:45" ht="19.5" customHeight="1">
      <c r="R95" s="21" t="s">
        <v>203</v>
      </c>
      <c r="S95" s="157">
        <v>37</v>
      </c>
      <c r="T95" s="23">
        <f t="shared" si="21"/>
        <v>0</v>
      </c>
      <c r="U95" s="23">
        <f t="shared" si="21"/>
        <v>0</v>
      </c>
      <c r="V95" s="24">
        <f t="shared" si="5"/>
        <v>0</v>
      </c>
      <c r="W95" s="24">
        <f t="shared" si="6"/>
        <v>0</v>
      </c>
      <c r="X95" s="24">
        <f t="shared" si="7"/>
        <v>0</v>
      </c>
      <c r="Y95" s="24">
        <f t="shared" si="8"/>
        <v>0</v>
      </c>
      <c r="Z95" s="24">
        <f t="shared" si="9"/>
        <v>0</v>
      </c>
      <c r="AA95" s="24">
        <f t="shared" si="10"/>
        <v>0</v>
      </c>
      <c r="AB95" s="24">
        <f t="shared" si="11"/>
        <v>0</v>
      </c>
      <c r="AC95" s="24">
        <f t="shared" si="12"/>
        <v>0</v>
      </c>
      <c r="AD95" s="24">
        <f t="shared" si="13"/>
        <v>0</v>
      </c>
      <c r="AE95" s="24">
        <f t="shared" si="14"/>
        <v>0</v>
      </c>
      <c r="AF95" s="24">
        <f t="shared" si="15"/>
        <v>0</v>
      </c>
      <c r="AG95" s="24">
        <f t="shared" si="16"/>
        <v>0</v>
      </c>
      <c r="AH95" s="25">
        <f t="shared" si="17"/>
        <v>0</v>
      </c>
      <c r="AI95" s="175">
        <f t="shared" si="18"/>
        <v>0</v>
      </c>
      <c r="AJ95" s="25">
        <f t="shared" si="19"/>
        <v>0</v>
      </c>
      <c r="AK95" s="176">
        <f t="shared" si="20"/>
        <v>0</v>
      </c>
      <c r="AL95" s="20"/>
      <c r="AM95" s="20"/>
      <c r="AN95" s="20"/>
      <c r="AO95" s="20"/>
      <c r="AP95" s="20"/>
      <c r="AQ95" s="20"/>
      <c r="AR95" s="20"/>
      <c r="AS95" s="20"/>
    </row>
    <row r="96" spans="18:45" ht="19.5" customHeight="1">
      <c r="R96" s="21" t="s">
        <v>204</v>
      </c>
      <c r="S96" s="157">
        <v>38</v>
      </c>
      <c r="T96" s="23">
        <f t="shared" si="21"/>
        <v>0</v>
      </c>
      <c r="U96" s="23">
        <f t="shared" si="21"/>
        <v>0</v>
      </c>
      <c r="V96" s="24">
        <f t="shared" si="5"/>
        <v>0</v>
      </c>
      <c r="W96" s="24">
        <f t="shared" si="6"/>
        <v>0</v>
      </c>
      <c r="X96" s="24">
        <f t="shared" si="7"/>
        <v>0</v>
      </c>
      <c r="Y96" s="24">
        <f t="shared" si="8"/>
        <v>0</v>
      </c>
      <c r="Z96" s="24">
        <f t="shared" si="9"/>
        <v>0</v>
      </c>
      <c r="AA96" s="24">
        <f t="shared" si="10"/>
        <v>0</v>
      </c>
      <c r="AB96" s="24">
        <f t="shared" si="11"/>
        <v>0</v>
      </c>
      <c r="AC96" s="24">
        <f t="shared" si="12"/>
        <v>0</v>
      </c>
      <c r="AD96" s="24">
        <f t="shared" si="13"/>
        <v>0</v>
      </c>
      <c r="AE96" s="24">
        <f t="shared" si="14"/>
        <v>0</v>
      </c>
      <c r="AF96" s="24">
        <f t="shared" si="15"/>
        <v>0</v>
      </c>
      <c r="AG96" s="24">
        <f t="shared" si="16"/>
        <v>0</v>
      </c>
      <c r="AH96" s="25">
        <f t="shared" si="17"/>
        <v>0</v>
      </c>
      <c r="AI96" s="175">
        <f t="shared" si="18"/>
        <v>0</v>
      </c>
      <c r="AJ96" s="25">
        <f t="shared" si="19"/>
        <v>0</v>
      </c>
      <c r="AK96" s="176">
        <f t="shared" si="20"/>
        <v>0</v>
      </c>
      <c r="AL96" s="20"/>
      <c r="AM96" s="20"/>
      <c r="AN96" s="20"/>
      <c r="AO96" s="20"/>
      <c r="AP96" s="20"/>
      <c r="AQ96" s="20"/>
      <c r="AR96" s="20"/>
      <c r="AS96" s="20"/>
    </row>
    <row r="97" spans="18:45" ht="19.5" customHeight="1">
      <c r="R97" s="21" t="s">
        <v>205</v>
      </c>
      <c r="S97" s="157">
        <v>39</v>
      </c>
      <c r="T97" s="23">
        <f t="shared" si="21"/>
        <v>0</v>
      </c>
      <c r="U97" s="23">
        <f t="shared" si="21"/>
        <v>0</v>
      </c>
      <c r="V97" s="24">
        <f t="shared" si="5"/>
        <v>0</v>
      </c>
      <c r="W97" s="24">
        <f t="shared" si="6"/>
        <v>0</v>
      </c>
      <c r="X97" s="24">
        <f t="shared" si="7"/>
        <v>0</v>
      </c>
      <c r="Y97" s="24">
        <f t="shared" si="8"/>
        <v>0</v>
      </c>
      <c r="Z97" s="24">
        <f t="shared" si="9"/>
        <v>0</v>
      </c>
      <c r="AA97" s="24">
        <f t="shared" si="10"/>
        <v>0</v>
      </c>
      <c r="AB97" s="24">
        <f t="shared" si="11"/>
        <v>0</v>
      </c>
      <c r="AC97" s="24">
        <f t="shared" si="12"/>
        <v>0</v>
      </c>
      <c r="AD97" s="24">
        <f t="shared" si="13"/>
        <v>0</v>
      </c>
      <c r="AE97" s="24">
        <f t="shared" si="14"/>
        <v>0</v>
      </c>
      <c r="AF97" s="24">
        <f t="shared" si="15"/>
        <v>0</v>
      </c>
      <c r="AG97" s="24">
        <f t="shared" si="16"/>
        <v>0</v>
      </c>
      <c r="AH97" s="25">
        <f t="shared" si="17"/>
        <v>0</v>
      </c>
      <c r="AI97" s="175">
        <f t="shared" si="18"/>
        <v>0</v>
      </c>
      <c r="AJ97" s="25">
        <f t="shared" si="19"/>
        <v>0</v>
      </c>
      <c r="AK97" s="176">
        <f t="shared" si="20"/>
        <v>0</v>
      </c>
      <c r="AL97" s="20"/>
      <c r="AM97" s="20"/>
      <c r="AN97" s="20"/>
      <c r="AO97" s="20"/>
      <c r="AP97" s="20"/>
      <c r="AQ97" s="20"/>
      <c r="AR97" s="20"/>
      <c r="AS97" s="20"/>
    </row>
    <row r="98" spans="18:45" ht="19.5" customHeight="1">
      <c r="R98" s="21" t="s">
        <v>206</v>
      </c>
      <c r="S98" s="157">
        <v>40</v>
      </c>
      <c r="T98" s="23">
        <f t="shared" si="21"/>
        <v>0</v>
      </c>
      <c r="U98" s="23">
        <f t="shared" si="21"/>
        <v>0</v>
      </c>
      <c r="V98" s="24">
        <f t="shared" si="5"/>
        <v>0</v>
      </c>
      <c r="W98" s="24">
        <f t="shared" si="6"/>
        <v>0</v>
      </c>
      <c r="X98" s="24">
        <f t="shared" si="7"/>
        <v>0</v>
      </c>
      <c r="Y98" s="24">
        <f t="shared" si="8"/>
        <v>0</v>
      </c>
      <c r="Z98" s="24">
        <f t="shared" si="9"/>
        <v>0</v>
      </c>
      <c r="AA98" s="24">
        <f t="shared" si="10"/>
        <v>0</v>
      </c>
      <c r="AB98" s="24">
        <f t="shared" si="11"/>
        <v>0</v>
      </c>
      <c r="AC98" s="24">
        <f t="shared" si="12"/>
        <v>0</v>
      </c>
      <c r="AD98" s="24">
        <f t="shared" si="13"/>
        <v>0</v>
      </c>
      <c r="AE98" s="24">
        <f t="shared" si="14"/>
        <v>0</v>
      </c>
      <c r="AF98" s="24">
        <f t="shared" si="15"/>
        <v>0</v>
      </c>
      <c r="AG98" s="24">
        <f t="shared" si="16"/>
        <v>0</v>
      </c>
      <c r="AH98" s="25">
        <f t="shared" si="17"/>
        <v>0</v>
      </c>
      <c r="AI98" s="175">
        <f t="shared" si="18"/>
        <v>0</v>
      </c>
      <c r="AJ98" s="25">
        <f t="shared" si="19"/>
        <v>0</v>
      </c>
      <c r="AK98" s="176">
        <f t="shared" si="20"/>
        <v>0</v>
      </c>
      <c r="AL98" s="20"/>
      <c r="AM98" s="20"/>
      <c r="AN98" s="20"/>
      <c r="AO98" s="20"/>
      <c r="AP98" s="20"/>
      <c r="AQ98" s="20"/>
      <c r="AR98" s="20"/>
      <c r="AS98" s="20"/>
    </row>
    <row r="99" spans="18:45" ht="19.5" customHeight="1">
      <c r="R99" s="21" t="s">
        <v>207</v>
      </c>
      <c r="S99" s="157">
        <v>41</v>
      </c>
      <c r="T99" s="23">
        <f t="shared" si="21"/>
        <v>0</v>
      </c>
      <c r="U99" s="23">
        <f t="shared" si="21"/>
        <v>0</v>
      </c>
      <c r="V99" s="24">
        <f t="shared" si="5"/>
        <v>0</v>
      </c>
      <c r="W99" s="24">
        <f t="shared" si="6"/>
        <v>0</v>
      </c>
      <c r="X99" s="24">
        <f t="shared" si="7"/>
        <v>0</v>
      </c>
      <c r="Y99" s="24">
        <f t="shared" si="8"/>
        <v>0</v>
      </c>
      <c r="Z99" s="24">
        <f t="shared" si="9"/>
        <v>0</v>
      </c>
      <c r="AA99" s="24">
        <f t="shared" si="10"/>
        <v>0</v>
      </c>
      <c r="AB99" s="24">
        <f t="shared" si="11"/>
        <v>0</v>
      </c>
      <c r="AC99" s="24">
        <f t="shared" si="12"/>
        <v>0</v>
      </c>
      <c r="AD99" s="24">
        <f t="shared" si="13"/>
        <v>0</v>
      </c>
      <c r="AE99" s="24">
        <f t="shared" si="14"/>
        <v>0</v>
      </c>
      <c r="AF99" s="24">
        <f t="shared" si="15"/>
        <v>0</v>
      </c>
      <c r="AG99" s="24">
        <f t="shared" si="16"/>
        <v>0</v>
      </c>
      <c r="AH99" s="25">
        <f t="shared" si="17"/>
        <v>0</v>
      </c>
      <c r="AI99" s="175">
        <f t="shared" si="18"/>
        <v>0</v>
      </c>
      <c r="AJ99" s="25">
        <f t="shared" si="19"/>
        <v>0</v>
      </c>
      <c r="AK99" s="176">
        <f t="shared" si="20"/>
        <v>0</v>
      </c>
      <c r="AL99" s="20"/>
      <c r="AM99" s="20"/>
      <c r="AN99" s="20"/>
      <c r="AO99" s="20"/>
      <c r="AP99" s="20"/>
      <c r="AQ99" s="20"/>
      <c r="AR99" s="20"/>
      <c r="AS99" s="20"/>
    </row>
    <row r="100" spans="18:45" ht="19.5" customHeight="1">
      <c r="R100" s="21" t="s">
        <v>208</v>
      </c>
      <c r="S100" s="157">
        <v>42</v>
      </c>
      <c r="T100" s="23">
        <f t="shared" si="21"/>
        <v>0</v>
      </c>
      <c r="U100" s="23">
        <f t="shared" si="21"/>
        <v>0</v>
      </c>
      <c r="V100" s="24">
        <f t="shared" si="5"/>
        <v>0</v>
      </c>
      <c r="W100" s="24">
        <f t="shared" si="6"/>
        <v>0</v>
      </c>
      <c r="X100" s="24">
        <f t="shared" si="7"/>
        <v>0</v>
      </c>
      <c r="Y100" s="24">
        <f t="shared" si="8"/>
        <v>0</v>
      </c>
      <c r="Z100" s="24">
        <f t="shared" si="9"/>
        <v>0</v>
      </c>
      <c r="AA100" s="24">
        <f t="shared" si="10"/>
        <v>0</v>
      </c>
      <c r="AB100" s="24">
        <f t="shared" si="11"/>
        <v>0</v>
      </c>
      <c r="AC100" s="24">
        <f t="shared" si="12"/>
        <v>0</v>
      </c>
      <c r="AD100" s="24">
        <f t="shared" si="13"/>
        <v>0</v>
      </c>
      <c r="AE100" s="24">
        <f t="shared" si="14"/>
        <v>0</v>
      </c>
      <c r="AF100" s="24">
        <f t="shared" si="15"/>
        <v>0</v>
      </c>
      <c r="AG100" s="24">
        <f t="shared" si="16"/>
        <v>0</v>
      </c>
      <c r="AH100" s="25">
        <f t="shared" si="17"/>
        <v>0</v>
      </c>
      <c r="AI100" s="175">
        <f t="shared" si="18"/>
        <v>0</v>
      </c>
      <c r="AJ100" s="25">
        <f t="shared" si="19"/>
        <v>0</v>
      </c>
      <c r="AK100" s="176">
        <f t="shared" si="20"/>
        <v>0</v>
      </c>
      <c r="AL100" s="20"/>
      <c r="AM100" s="20"/>
      <c r="AN100" s="20"/>
      <c r="AO100" s="20"/>
      <c r="AP100" s="20"/>
      <c r="AQ100" s="20"/>
      <c r="AR100" s="20"/>
      <c r="AS100" s="20"/>
    </row>
    <row r="101" spans="18:45" ht="19.5" customHeight="1">
      <c r="R101" s="21" t="s">
        <v>209</v>
      </c>
      <c r="S101" s="157">
        <v>43</v>
      </c>
      <c r="T101" s="23">
        <f t="shared" si="21"/>
        <v>0</v>
      </c>
      <c r="U101" s="23">
        <f t="shared" si="21"/>
        <v>0</v>
      </c>
      <c r="V101" s="24">
        <f t="shared" si="5"/>
        <v>0</v>
      </c>
      <c r="W101" s="24">
        <f t="shared" si="6"/>
        <v>0</v>
      </c>
      <c r="X101" s="24">
        <f t="shared" si="7"/>
        <v>0</v>
      </c>
      <c r="Y101" s="24">
        <f t="shared" si="8"/>
        <v>0</v>
      </c>
      <c r="Z101" s="24">
        <f t="shared" si="9"/>
        <v>0</v>
      </c>
      <c r="AA101" s="24">
        <f t="shared" si="10"/>
        <v>0</v>
      </c>
      <c r="AB101" s="24">
        <f t="shared" si="11"/>
        <v>0</v>
      </c>
      <c r="AC101" s="24">
        <f t="shared" si="12"/>
        <v>0</v>
      </c>
      <c r="AD101" s="24">
        <f t="shared" si="13"/>
        <v>0</v>
      </c>
      <c r="AE101" s="24">
        <f t="shared" si="14"/>
        <v>0</v>
      </c>
      <c r="AF101" s="24">
        <f t="shared" si="15"/>
        <v>0</v>
      </c>
      <c r="AG101" s="24">
        <f t="shared" si="16"/>
        <v>0</v>
      </c>
      <c r="AH101" s="25">
        <f t="shared" si="17"/>
        <v>0</v>
      </c>
      <c r="AI101" s="175">
        <f t="shared" si="18"/>
        <v>0</v>
      </c>
      <c r="AJ101" s="25">
        <f t="shared" si="19"/>
        <v>0</v>
      </c>
      <c r="AK101" s="176">
        <f t="shared" si="20"/>
        <v>0</v>
      </c>
      <c r="AL101" s="20"/>
      <c r="AM101" s="20"/>
      <c r="AN101" s="20"/>
      <c r="AO101" s="20"/>
      <c r="AP101" s="20"/>
      <c r="AQ101" s="20"/>
      <c r="AR101" s="20"/>
      <c r="AS101" s="20"/>
    </row>
    <row r="102" spans="18:45" ht="19.5" customHeight="1">
      <c r="R102" s="21" t="s">
        <v>210</v>
      </c>
      <c r="S102" s="157">
        <v>44</v>
      </c>
      <c r="T102" s="23">
        <f t="shared" si="21"/>
        <v>0</v>
      </c>
      <c r="U102" s="23">
        <f t="shared" si="21"/>
        <v>0</v>
      </c>
      <c r="V102" s="24">
        <f t="shared" si="5"/>
        <v>0</v>
      </c>
      <c r="W102" s="24">
        <f t="shared" si="6"/>
        <v>0</v>
      </c>
      <c r="X102" s="24">
        <f t="shared" si="7"/>
        <v>0</v>
      </c>
      <c r="Y102" s="24">
        <f t="shared" si="8"/>
        <v>0</v>
      </c>
      <c r="Z102" s="24">
        <f t="shared" si="9"/>
        <v>0</v>
      </c>
      <c r="AA102" s="24">
        <f t="shared" si="10"/>
        <v>0</v>
      </c>
      <c r="AB102" s="24">
        <f t="shared" si="11"/>
        <v>0</v>
      </c>
      <c r="AC102" s="24">
        <f t="shared" si="12"/>
        <v>0</v>
      </c>
      <c r="AD102" s="24">
        <f t="shared" si="13"/>
        <v>0</v>
      </c>
      <c r="AE102" s="24">
        <f t="shared" si="14"/>
        <v>0</v>
      </c>
      <c r="AF102" s="24">
        <f t="shared" si="15"/>
        <v>0</v>
      </c>
      <c r="AG102" s="24">
        <f t="shared" si="16"/>
        <v>0</v>
      </c>
      <c r="AH102" s="25">
        <f t="shared" si="17"/>
        <v>0</v>
      </c>
      <c r="AI102" s="175">
        <f t="shared" si="18"/>
        <v>0</v>
      </c>
      <c r="AJ102" s="25">
        <f t="shared" si="19"/>
        <v>0</v>
      </c>
      <c r="AK102" s="176">
        <f t="shared" si="20"/>
        <v>0</v>
      </c>
      <c r="AL102" s="20"/>
      <c r="AM102" s="20"/>
      <c r="AN102" s="20"/>
      <c r="AO102" s="20"/>
      <c r="AP102" s="20"/>
      <c r="AQ102" s="20"/>
      <c r="AR102" s="20"/>
      <c r="AS102" s="20"/>
    </row>
    <row r="103" spans="18:45" ht="19.5" customHeight="1">
      <c r="R103" s="21" t="s">
        <v>211</v>
      </c>
      <c r="S103" s="157">
        <v>45</v>
      </c>
      <c r="T103" s="23">
        <f t="shared" si="21"/>
        <v>0</v>
      </c>
      <c r="U103" s="23">
        <f t="shared" si="21"/>
        <v>0</v>
      </c>
      <c r="V103" s="24">
        <f t="shared" si="5"/>
        <v>0</v>
      </c>
      <c r="W103" s="24">
        <f t="shared" si="6"/>
        <v>0</v>
      </c>
      <c r="X103" s="24">
        <f t="shared" si="7"/>
        <v>0</v>
      </c>
      <c r="Y103" s="24">
        <f t="shared" si="8"/>
        <v>0</v>
      </c>
      <c r="Z103" s="24">
        <f t="shared" si="9"/>
        <v>0</v>
      </c>
      <c r="AA103" s="24">
        <f t="shared" si="10"/>
        <v>0</v>
      </c>
      <c r="AB103" s="24">
        <f t="shared" si="11"/>
        <v>0</v>
      </c>
      <c r="AC103" s="24">
        <f t="shared" si="12"/>
        <v>0</v>
      </c>
      <c r="AD103" s="24">
        <f t="shared" si="13"/>
        <v>0</v>
      </c>
      <c r="AE103" s="24">
        <f t="shared" si="14"/>
        <v>0</v>
      </c>
      <c r="AF103" s="24">
        <f t="shared" si="15"/>
        <v>0</v>
      </c>
      <c r="AG103" s="24">
        <f t="shared" si="16"/>
        <v>0</v>
      </c>
      <c r="AH103" s="25">
        <f t="shared" si="17"/>
        <v>0</v>
      </c>
      <c r="AI103" s="175">
        <f t="shared" si="18"/>
        <v>0</v>
      </c>
      <c r="AJ103" s="25">
        <f t="shared" si="19"/>
        <v>0</v>
      </c>
      <c r="AK103" s="176">
        <f t="shared" si="20"/>
        <v>0</v>
      </c>
      <c r="AL103" s="20"/>
      <c r="AM103" s="20"/>
      <c r="AN103" s="20"/>
      <c r="AO103" s="20"/>
      <c r="AP103" s="20"/>
      <c r="AQ103" s="20"/>
      <c r="AR103" s="20"/>
      <c r="AS103" s="20"/>
    </row>
    <row r="104" spans="18:45" ht="19.5" customHeight="1">
      <c r="R104" s="21" t="s">
        <v>212</v>
      </c>
      <c r="S104" s="157">
        <v>46</v>
      </c>
      <c r="T104" s="23">
        <f t="shared" si="21"/>
        <v>0</v>
      </c>
      <c r="U104" s="23">
        <f t="shared" si="21"/>
        <v>0</v>
      </c>
      <c r="V104" s="24">
        <f t="shared" si="5"/>
        <v>0</v>
      </c>
      <c r="W104" s="24">
        <f t="shared" si="6"/>
        <v>0</v>
      </c>
      <c r="X104" s="24">
        <f t="shared" si="7"/>
        <v>0</v>
      </c>
      <c r="Y104" s="24">
        <f t="shared" si="8"/>
        <v>0</v>
      </c>
      <c r="Z104" s="24">
        <f t="shared" si="9"/>
        <v>0</v>
      </c>
      <c r="AA104" s="24">
        <f t="shared" si="10"/>
        <v>0</v>
      </c>
      <c r="AB104" s="24">
        <f t="shared" si="11"/>
        <v>0</v>
      </c>
      <c r="AC104" s="24">
        <f t="shared" si="12"/>
        <v>0</v>
      </c>
      <c r="AD104" s="24">
        <f t="shared" si="13"/>
        <v>0</v>
      </c>
      <c r="AE104" s="24">
        <f t="shared" si="14"/>
        <v>0</v>
      </c>
      <c r="AF104" s="24">
        <f t="shared" si="15"/>
        <v>0</v>
      </c>
      <c r="AG104" s="24">
        <f t="shared" si="16"/>
        <v>0</v>
      </c>
      <c r="AH104" s="25">
        <f t="shared" si="17"/>
        <v>0</v>
      </c>
      <c r="AI104" s="175">
        <f t="shared" si="18"/>
        <v>0</v>
      </c>
      <c r="AJ104" s="25">
        <f t="shared" si="19"/>
        <v>0</v>
      </c>
      <c r="AK104" s="176">
        <f t="shared" si="20"/>
        <v>0</v>
      </c>
      <c r="AL104" s="20"/>
      <c r="AM104" s="20"/>
      <c r="AN104" s="20"/>
      <c r="AO104" s="20"/>
      <c r="AP104" s="20"/>
      <c r="AQ104" s="20"/>
      <c r="AR104" s="20"/>
      <c r="AS104" s="20"/>
    </row>
    <row r="105" spans="18:45" ht="19.5" customHeight="1">
      <c r="R105" s="21" t="s">
        <v>213</v>
      </c>
      <c r="S105" s="157">
        <v>47</v>
      </c>
      <c r="T105" s="23">
        <f t="shared" si="21"/>
        <v>0</v>
      </c>
      <c r="U105" s="23">
        <f t="shared" si="21"/>
        <v>0</v>
      </c>
      <c r="V105" s="24">
        <f t="shared" si="5"/>
        <v>0</v>
      </c>
      <c r="W105" s="24">
        <f t="shared" si="6"/>
        <v>0</v>
      </c>
      <c r="X105" s="24">
        <f t="shared" si="7"/>
        <v>0</v>
      </c>
      <c r="Y105" s="24">
        <f t="shared" si="8"/>
        <v>0</v>
      </c>
      <c r="Z105" s="24">
        <f t="shared" si="9"/>
        <v>0</v>
      </c>
      <c r="AA105" s="24">
        <f t="shared" si="10"/>
        <v>0</v>
      </c>
      <c r="AB105" s="24">
        <f t="shared" si="11"/>
        <v>0</v>
      </c>
      <c r="AC105" s="24">
        <f t="shared" si="12"/>
        <v>0</v>
      </c>
      <c r="AD105" s="24">
        <f t="shared" si="13"/>
        <v>0</v>
      </c>
      <c r="AE105" s="24">
        <f t="shared" si="14"/>
        <v>0</v>
      </c>
      <c r="AF105" s="24">
        <f t="shared" si="15"/>
        <v>0</v>
      </c>
      <c r="AG105" s="24">
        <f t="shared" si="16"/>
        <v>0</v>
      </c>
      <c r="AH105" s="25">
        <f t="shared" si="17"/>
        <v>0</v>
      </c>
      <c r="AI105" s="175">
        <f t="shared" si="18"/>
        <v>0</v>
      </c>
      <c r="AJ105" s="25">
        <f t="shared" si="19"/>
        <v>0</v>
      </c>
      <c r="AK105" s="176">
        <f t="shared" si="20"/>
        <v>0</v>
      </c>
      <c r="AL105" s="20"/>
      <c r="AM105" s="20"/>
      <c r="AN105" s="20"/>
      <c r="AO105" s="20"/>
      <c r="AP105" s="20"/>
      <c r="AQ105" s="20"/>
      <c r="AR105" s="20"/>
      <c r="AS105" s="20"/>
    </row>
    <row r="106" spans="18:45" ht="19.5" customHeight="1">
      <c r="R106" s="21" t="s">
        <v>214</v>
      </c>
      <c r="S106" s="157">
        <v>48</v>
      </c>
      <c r="T106" s="23">
        <f t="shared" si="21"/>
        <v>0</v>
      </c>
      <c r="U106" s="23">
        <f t="shared" si="21"/>
        <v>0</v>
      </c>
      <c r="V106" s="24">
        <f t="shared" si="5"/>
        <v>0</v>
      </c>
      <c r="W106" s="24">
        <f t="shared" si="6"/>
        <v>0</v>
      </c>
      <c r="X106" s="24">
        <f t="shared" si="7"/>
        <v>0</v>
      </c>
      <c r="Y106" s="24">
        <f t="shared" si="8"/>
        <v>0</v>
      </c>
      <c r="Z106" s="24">
        <f t="shared" si="9"/>
        <v>0</v>
      </c>
      <c r="AA106" s="24">
        <f t="shared" si="10"/>
        <v>0</v>
      </c>
      <c r="AB106" s="24">
        <f t="shared" si="11"/>
        <v>0</v>
      </c>
      <c r="AC106" s="24">
        <f t="shared" si="12"/>
        <v>0</v>
      </c>
      <c r="AD106" s="24">
        <f t="shared" si="13"/>
        <v>0</v>
      </c>
      <c r="AE106" s="24">
        <f t="shared" si="14"/>
        <v>0</v>
      </c>
      <c r="AF106" s="24">
        <f t="shared" si="15"/>
        <v>0</v>
      </c>
      <c r="AG106" s="24">
        <f t="shared" si="16"/>
        <v>0</v>
      </c>
      <c r="AH106" s="25">
        <f t="shared" si="17"/>
        <v>0</v>
      </c>
      <c r="AI106" s="175">
        <f t="shared" si="18"/>
        <v>0</v>
      </c>
      <c r="AJ106" s="25">
        <f t="shared" si="19"/>
        <v>0</v>
      </c>
      <c r="AK106" s="176">
        <f t="shared" si="20"/>
        <v>0</v>
      </c>
      <c r="AL106" s="20"/>
      <c r="AM106" s="20"/>
      <c r="AN106" s="20"/>
      <c r="AO106" s="20"/>
      <c r="AP106" s="20"/>
      <c r="AQ106" s="20"/>
      <c r="AR106" s="20"/>
      <c r="AS106" s="20"/>
    </row>
    <row r="107" spans="18:45" ht="19.5" customHeight="1">
      <c r="R107" s="21" t="s">
        <v>215</v>
      </c>
      <c r="S107" s="157">
        <v>49</v>
      </c>
      <c r="T107" s="23">
        <f t="shared" si="21"/>
        <v>0</v>
      </c>
      <c r="U107" s="23">
        <f t="shared" si="21"/>
        <v>0</v>
      </c>
      <c r="V107" s="24">
        <f t="shared" si="5"/>
        <v>0</v>
      </c>
      <c r="W107" s="24">
        <f t="shared" si="6"/>
        <v>0</v>
      </c>
      <c r="X107" s="24">
        <f t="shared" si="7"/>
        <v>0</v>
      </c>
      <c r="Y107" s="24">
        <f t="shared" si="8"/>
        <v>0</v>
      </c>
      <c r="Z107" s="24">
        <f t="shared" si="9"/>
        <v>0</v>
      </c>
      <c r="AA107" s="24">
        <f t="shared" si="10"/>
        <v>0</v>
      </c>
      <c r="AB107" s="24">
        <f t="shared" si="11"/>
        <v>0</v>
      </c>
      <c r="AC107" s="24">
        <f t="shared" si="12"/>
        <v>0</v>
      </c>
      <c r="AD107" s="24">
        <f t="shared" si="13"/>
        <v>0</v>
      </c>
      <c r="AE107" s="24">
        <f t="shared" si="14"/>
        <v>0</v>
      </c>
      <c r="AF107" s="24">
        <f t="shared" si="15"/>
        <v>0</v>
      </c>
      <c r="AG107" s="24">
        <f t="shared" si="16"/>
        <v>0</v>
      </c>
      <c r="AH107" s="25">
        <f t="shared" si="17"/>
        <v>0</v>
      </c>
      <c r="AI107" s="175">
        <f t="shared" si="18"/>
        <v>0</v>
      </c>
      <c r="AJ107" s="25">
        <f t="shared" si="19"/>
        <v>0</v>
      </c>
      <c r="AK107" s="176">
        <f t="shared" si="20"/>
        <v>0</v>
      </c>
      <c r="AL107" s="20"/>
      <c r="AM107" s="20"/>
      <c r="AN107" s="20"/>
      <c r="AO107" s="20"/>
      <c r="AP107" s="20"/>
      <c r="AQ107" s="20"/>
      <c r="AR107" s="20"/>
      <c r="AS107" s="20"/>
    </row>
    <row r="108" spans="18:45" ht="19.5" customHeight="1">
      <c r="R108" s="21" t="s">
        <v>216</v>
      </c>
      <c r="S108" s="157">
        <v>50</v>
      </c>
      <c r="T108" s="23">
        <f t="shared" si="21"/>
        <v>0</v>
      </c>
      <c r="U108" s="23">
        <f t="shared" si="21"/>
        <v>0</v>
      </c>
      <c r="V108" s="24">
        <f t="shared" si="5"/>
        <v>0</v>
      </c>
      <c r="W108" s="24">
        <f t="shared" si="6"/>
        <v>0</v>
      </c>
      <c r="X108" s="24">
        <f t="shared" si="7"/>
        <v>0</v>
      </c>
      <c r="Y108" s="24">
        <f t="shared" si="8"/>
        <v>0</v>
      </c>
      <c r="Z108" s="24">
        <f t="shared" si="9"/>
        <v>0</v>
      </c>
      <c r="AA108" s="24">
        <f t="shared" si="10"/>
        <v>0</v>
      </c>
      <c r="AB108" s="24">
        <f t="shared" si="11"/>
        <v>0</v>
      </c>
      <c r="AC108" s="24">
        <f t="shared" si="12"/>
        <v>0</v>
      </c>
      <c r="AD108" s="24">
        <f t="shared" si="13"/>
        <v>0</v>
      </c>
      <c r="AE108" s="24">
        <f t="shared" si="14"/>
        <v>0</v>
      </c>
      <c r="AF108" s="24">
        <f t="shared" si="15"/>
        <v>0</v>
      </c>
      <c r="AG108" s="24">
        <f t="shared" si="16"/>
        <v>0</v>
      </c>
      <c r="AH108" s="25">
        <f t="shared" si="17"/>
        <v>0</v>
      </c>
      <c r="AI108" s="175">
        <f t="shared" si="18"/>
        <v>0</v>
      </c>
      <c r="AJ108" s="25">
        <f t="shared" si="19"/>
        <v>0</v>
      </c>
      <c r="AK108" s="176">
        <f t="shared" si="20"/>
        <v>0</v>
      </c>
      <c r="AL108" s="20"/>
      <c r="AM108" s="20"/>
      <c r="AN108" s="20"/>
      <c r="AO108" s="20"/>
      <c r="AP108" s="20"/>
      <c r="AQ108" s="20"/>
      <c r="AR108" s="20"/>
      <c r="AS108" s="20"/>
    </row>
    <row r="109" spans="18:45" ht="19.5" customHeight="1">
      <c r="R109" s="21" t="s">
        <v>217</v>
      </c>
      <c r="S109" s="157">
        <v>51</v>
      </c>
      <c r="T109" s="23">
        <f t="shared" si="21"/>
        <v>0</v>
      </c>
      <c r="U109" s="23">
        <f t="shared" si="21"/>
        <v>0</v>
      </c>
      <c r="V109" s="24">
        <f t="shared" si="5"/>
        <v>0</v>
      </c>
      <c r="W109" s="24">
        <f t="shared" si="6"/>
        <v>0</v>
      </c>
      <c r="X109" s="24">
        <f t="shared" si="7"/>
        <v>0</v>
      </c>
      <c r="Y109" s="24">
        <f t="shared" si="8"/>
        <v>0</v>
      </c>
      <c r="Z109" s="24">
        <f t="shared" si="9"/>
        <v>0</v>
      </c>
      <c r="AA109" s="24">
        <f t="shared" si="10"/>
        <v>0</v>
      </c>
      <c r="AB109" s="24">
        <f t="shared" si="11"/>
        <v>0</v>
      </c>
      <c r="AC109" s="24">
        <f t="shared" si="12"/>
        <v>0</v>
      </c>
      <c r="AD109" s="24">
        <f t="shared" si="13"/>
        <v>0</v>
      </c>
      <c r="AE109" s="24">
        <f t="shared" si="14"/>
        <v>0</v>
      </c>
      <c r="AF109" s="24">
        <f t="shared" si="15"/>
        <v>0</v>
      </c>
      <c r="AG109" s="24">
        <f t="shared" si="16"/>
        <v>0</v>
      </c>
      <c r="AH109" s="25">
        <f t="shared" si="17"/>
        <v>0</v>
      </c>
      <c r="AI109" s="175">
        <f t="shared" si="18"/>
        <v>0</v>
      </c>
      <c r="AJ109" s="25">
        <f t="shared" si="19"/>
        <v>0</v>
      </c>
      <c r="AK109" s="176">
        <f t="shared" si="20"/>
        <v>0</v>
      </c>
      <c r="AL109" s="20"/>
      <c r="AM109" s="20"/>
      <c r="AN109" s="20"/>
      <c r="AO109" s="20"/>
      <c r="AP109" s="20"/>
      <c r="AQ109" s="20"/>
      <c r="AR109" s="20"/>
      <c r="AS109" s="20"/>
    </row>
    <row r="110" spans="18:45" ht="19.5" customHeight="1">
      <c r="R110" s="21" t="s">
        <v>218</v>
      </c>
      <c r="S110" s="157">
        <v>52</v>
      </c>
      <c r="T110" s="23">
        <f t="shared" si="21"/>
        <v>0</v>
      </c>
      <c r="U110" s="23">
        <f t="shared" si="21"/>
        <v>0</v>
      </c>
      <c r="V110" s="24">
        <f t="shared" si="5"/>
        <v>0</v>
      </c>
      <c r="W110" s="24">
        <f t="shared" si="6"/>
        <v>0</v>
      </c>
      <c r="X110" s="24">
        <f t="shared" si="7"/>
        <v>0</v>
      </c>
      <c r="Y110" s="24">
        <f t="shared" si="8"/>
        <v>0</v>
      </c>
      <c r="Z110" s="24">
        <f t="shared" si="9"/>
        <v>0</v>
      </c>
      <c r="AA110" s="24">
        <f t="shared" si="10"/>
        <v>0</v>
      </c>
      <c r="AB110" s="24">
        <f t="shared" si="11"/>
        <v>0</v>
      </c>
      <c r="AC110" s="24">
        <f t="shared" si="12"/>
        <v>0</v>
      </c>
      <c r="AD110" s="24">
        <f t="shared" si="13"/>
        <v>0</v>
      </c>
      <c r="AE110" s="24">
        <f t="shared" si="14"/>
        <v>0</v>
      </c>
      <c r="AF110" s="24">
        <f t="shared" si="15"/>
        <v>0</v>
      </c>
      <c r="AG110" s="24">
        <f t="shared" si="16"/>
        <v>0</v>
      </c>
      <c r="AH110" s="25">
        <f t="shared" si="17"/>
        <v>0</v>
      </c>
      <c r="AI110" s="175">
        <f t="shared" si="18"/>
        <v>0</v>
      </c>
      <c r="AJ110" s="25">
        <f t="shared" si="19"/>
        <v>0</v>
      </c>
      <c r="AK110" s="176">
        <f t="shared" si="20"/>
        <v>0</v>
      </c>
      <c r="AL110" s="20"/>
      <c r="AM110" s="20"/>
      <c r="AN110" s="20"/>
      <c r="AO110" s="20"/>
      <c r="AP110" s="20"/>
      <c r="AQ110" s="20"/>
      <c r="AR110" s="20"/>
      <c r="AS110" s="20"/>
    </row>
    <row r="111" spans="18:45" ht="19.5" customHeight="1">
      <c r="R111" s="21" t="s">
        <v>219</v>
      </c>
      <c r="S111" s="157">
        <v>53</v>
      </c>
      <c r="T111" s="23">
        <f t="shared" si="21"/>
        <v>0</v>
      </c>
      <c r="U111" s="23">
        <f t="shared" si="21"/>
        <v>0</v>
      </c>
      <c r="V111" s="24">
        <f t="shared" si="5"/>
        <v>0</v>
      </c>
      <c r="W111" s="24">
        <f t="shared" si="6"/>
        <v>0</v>
      </c>
      <c r="X111" s="24">
        <f t="shared" si="7"/>
        <v>0</v>
      </c>
      <c r="Y111" s="24">
        <f t="shared" si="8"/>
        <v>0</v>
      </c>
      <c r="Z111" s="24">
        <f t="shared" si="9"/>
        <v>0</v>
      </c>
      <c r="AA111" s="24">
        <f t="shared" si="10"/>
        <v>0</v>
      </c>
      <c r="AB111" s="24">
        <f t="shared" si="11"/>
        <v>0</v>
      </c>
      <c r="AC111" s="24">
        <f t="shared" si="12"/>
        <v>0</v>
      </c>
      <c r="AD111" s="24">
        <f t="shared" si="13"/>
        <v>0</v>
      </c>
      <c r="AE111" s="24">
        <f t="shared" si="14"/>
        <v>0</v>
      </c>
      <c r="AF111" s="24">
        <f t="shared" si="15"/>
        <v>0</v>
      </c>
      <c r="AG111" s="24">
        <f t="shared" si="16"/>
        <v>0</v>
      </c>
      <c r="AH111" s="25">
        <f t="shared" si="17"/>
        <v>0</v>
      </c>
      <c r="AI111" s="175">
        <f t="shared" si="18"/>
        <v>0</v>
      </c>
      <c r="AJ111" s="25">
        <f t="shared" si="19"/>
        <v>0</v>
      </c>
      <c r="AK111" s="176">
        <f t="shared" si="20"/>
        <v>0</v>
      </c>
      <c r="AL111" s="20"/>
      <c r="AM111" s="20"/>
      <c r="AN111" s="20"/>
      <c r="AO111" s="20"/>
      <c r="AP111" s="20"/>
      <c r="AQ111" s="20"/>
      <c r="AR111" s="20"/>
      <c r="AS111" s="20"/>
    </row>
    <row r="112" spans="18:45" ht="19.5" customHeight="1">
      <c r="R112" s="21" t="s">
        <v>220</v>
      </c>
      <c r="S112" s="157">
        <v>54</v>
      </c>
      <c r="T112" s="23">
        <f t="shared" si="21"/>
        <v>0</v>
      </c>
      <c r="U112" s="23">
        <f t="shared" si="21"/>
        <v>0</v>
      </c>
      <c r="V112" s="24">
        <f t="shared" si="5"/>
        <v>0</v>
      </c>
      <c r="W112" s="24">
        <f t="shared" si="6"/>
        <v>0</v>
      </c>
      <c r="X112" s="24">
        <f t="shared" si="7"/>
        <v>0</v>
      </c>
      <c r="Y112" s="24">
        <f t="shared" si="8"/>
        <v>0</v>
      </c>
      <c r="Z112" s="24">
        <f t="shared" si="9"/>
        <v>0</v>
      </c>
      <c r="AA112" s="24">
        <f t="shared" si="10"/>
        <v>0</v>
      </c>
      <c r="AB112" s="24">
        <f t="shared" si="11"/>
        <v>0</v>
      </c>
      <c r="AC112" s="24">
        <f t="shared" si="12"/>
        <v>0</v>
      </c>
      <c r="AD112" s="24">
        <f t="shared" si="13"/>
        <v>0</v>
      </c>
      <c r="AE112" s="24">
        <f t="shared" si="14"/>
        <v>0</v>
      </c>
      <c r="AF112" s="24">
        <f t="shared" si="15"/>
        <v>0</v>
      </c>
      <c r="AG112" s="24">
        <f t="shared" si="16"/>
        <v>0</v>
      </c>
      <c r="AH112" s="25">
        <f t="shared" si="17"/>
        <v>0</v>
      </c>
      <c r="AI112" s="175">
        <f t="shared" si="18"/>
        <v>0</v>
      </c>
      <c r="AJ112" s="25">
        <f t="shared" si="19"/>
        <v>0</v>
      </c>
      <c r="AK112" s="176">
        <f t="shared" si="20"/>
        <v>0</v>
      </c>
      <c r="AL112" s="20"/>
      <c r="AM112" s="20"/>
      <c r="AN112" s="20"/>
      <c r="AO112" s="20"/>
      <c r="AP112" s="20"/>
      <c r="AQ112" s="20"/>
      <c r="AR112" s="20"/>
      <c r="AS112" s="20"/>
    </row>
    <row r="113" spans="18:45" ht="19.5" customHeight="1">
      <c r="R113" s="21" t="s">
        <v>221</v>
      </c>
      <c r="S113" s="157">
        <v>55</v>
      </c>
      <c r="T113" s="23">
        <f t="shared" si="21"/>
        <v>0</v>
      </c>
      <c r="U113" s="23">
        <f t="shared" si="21"/>
        <v>0</v>
      </c>
      <c r="V113" s="24">
        <f t="shared" si="5"/>
        <v>0</v>
      </c>
      <c r="W113" s="24">
        <f t="shared" si="6"/>
        <v>0</v>
      </c>
      <c r="X113" s="24">
        <f t="shared" si="7"/>
        <v>0</v>
      </c>
      <c r="Y113" s="24">
        <f t="shared" si="8"/>
        <v>0</v>
      </c>
      <c r="Z113" s="24">
        <f t="shared" si="9"/>
        <v>0</v>
      </c>
      <c r="AA113" s="24">
        <f t="shared" si="10"/>
        <v>0</v>
      </c>
      <c r="AB113" s="24">
        <f t="shared" si="11"/>
        <v>0</v>
      </c>
      <c r="AC113" s="24">
        <f t="shared" si="12"/>
        <v>0</v>
      </c>
      <c r="AD113" s="24">
        <f t="shared" si="13"/>
        <v>0</v>
      </c>
      <c r="AE113" s="24">
        <f t="shared" si="14"/>
        <v>0</v>
      </c>
      <c r="AF113" s="24">
        <f t="shared" si="15"/>
        <v>0</v>
      </c>
      <c r="AG113" s="24">
        <f t="shared" si="16"/>
        <v>0</v>
      </c>
      <c r="AH113" s="25">
        <f t="shared" si="17"/>
        <v>0</v>
      </c>
      <c r="AI113" s="175">
        <f t="shared" si="18"/>
        <v>0</v>
      </c>
      <c r="AJ113" s="25">
        <f t="shared" si="19"/>
        <v>0</v>
      </c>
      <c r="AK113" s="176">
        <f t="shared" si="20"/>
        <v>0</v>
      </c>
      <c r="AL113" s="20"/>
      <c r="AM113" s="20"/>
      <c r="AN113" s="20"/>
      <c r="AO113" s="20"/>
      <c r="AP113" s="20"/>
      <c r="AQ113" s="20"/>
      <c r="AR113" s="20"/>
      <c r="AS113" s="20"/>
    </row>
    <row r="114" spans="18:45" ht="19.5" customHeight="1" thickBot="1">
      <c r="R114" s="26" t="s">
        <v>222</v>
      </c>
      <c r="S114" s="27">
        <v>56</v>
      </c>
      <c r="T114" s="28">
        <f t="shared" si="21"/>
        <v>0</v>
      </c>
      <c r="U114" s="28">
        <f t="shared" si="21"/>
        <v>0</v>
      </c>
      <c r="V114" s="29">
        <f t="shared" si="5"/>
        <v>0</v>
      </c>
      <c r="W114" s="29">
        <f t="shared" si="6"/>
        <v>0</v>
      </c>
      <c r="X114" s="29">
        <f t="shared" si="7"/>
        <v>0</v>
      </c>
      <c r="Y114" s="29">
        <f t="shared" si="8"/>
        <v>0</v>
      </c>
      <c r="Z114" s="29">
        <f t="shared" si="9"/>
        <v>0</v>
      </c>
      <c r="AA114" s="29">
        <f t="shared" si="10"/>
        <v>0</v>
      </c>
      <c r="AB114" s="29">
        <f t="shared" si="11"/>
        <v>0</v>
      </c>
      <c r="AC114" s="29">
        <f t="shared" si="12"/>
        <v>0</v>
      </c>
      <c r="AD114" s="29">
        <f t="shared" si="13"/>
        <v>0</v>
      </c>
      <c r="AE114" s="29">
        <f t="shared" si="14"/>
        <v>0</v>
      </c>
      <c r="AF114" s="29">
        <f t="shared" si="15"/>
        <v>0</v>
      </c>
      <c r="AG114" s="29">
        <f t="shared" si="16"/>
        <v>0</v>
      </c>
      <c r="AH114" s="30">
        <f t="shared" si="17"/>
        <v>0</v>
      </c>
      <c r="AI114" s="178">
        <f t="shared" si="18"/>
        <v>0</v>
      </c>
      <c r="AJ114" s="30">
        <f t="shared" si="19"/>
        <v>0</v>
      </c>
      <c r="AK114" s="179">
        <f t="shared" si="20"/>
        <v>0</v>
      </c>
      <c r="AL114" s="20"/>
      <c r="AM114" s="20"/>
      <c r="AN114" s="20"/>
      <c r="AO114" s="20"/>
      <c r="AP114" s="20"/>
      <c r="AQ114" s="20"/>
      <c r="AR114" s="20"/>
      <c r="AS114" s="20"/>
    </row>
    <row r="115" spans="17:45" ht="19.5" customHeight="1">
      <c r="Q115" s="161" t="s">
        <v>223</v>
      </c>
      <c r="R115" s="31" t="s">
        <v>224</v>
      </c>
      <c r="S115" s="32">
        <v>57</v>
      </c>
      <c r="T115" s="33">
        <f t="shared" si="21"/>
        <v>1</v>
      </c>
      <c r="U115" s="33">
        <f t="shared" si="21"/>
        <v>0</v>
      </c>
      <c r="V115" s="33">
        <f>V116+V117+V119+V120</f>
        <v>0</v>
      </c>
      <c r="W115" s="33">
        <f aca="true" t="shared" si="22" ref="W115:AK115">W116+W117+W119+W120</f>
        <v>0</v>
      </c>
      <c r="X115" s="33">
        <f t="shared" si="22"/>
        <v>0</v>
      </c>
      <c r="Y115" s="33">
        <f t="shared" si="22"/>
        <v>0</v>
      </c>
      <c r="Z115" s="33">
        <f t="shared" si="22"/>
        <v>0</v>
      </c>
      <c r="AA115" s="33">
        <f t="shared" si="22"/>
        <v>0</v>
      </c>
      <c r="AB115" s="33">
        <f t="shared" si="22"/>
        <v>0</v>
      </c>
      <c r="AC115" s="33">
        <f t="shared" si="22"/>
        <v>0</v>
      </c>
      <c r="AD115" s="33">
        <f t="shared" si="22"/>
        <v>0</v>
      </c>
      <c r="AE115" s="33">
        <f t="shared" si="22"/>
        <v>0</v>
      </c>
      <c r="AF115" s="33">
        <f t="shared" si="22"/>
        <v>1</v>
      </c>
      <c r="AG115" s="33">
        <f t="shared" si="22"/>
        <v>0</v>
      </c>
      <c r="AH115" s="33">
        <f t="shared" si="22"/>
        <v>0</v>
      </c>
      <c r="AI115" s="33">
        <f t="shared" si="22"/>
        <v>0</v>
      </c>
      <c r="AJ115" s="33">
        <f t="shared" si="22"/>
        <v>0</v>
      </c>
      <c r="AK115" s="33">
        <f t="shared" si="22"/>
        <v>0</v>
      </c>
      <c r="AL115" s="20"/>
      <c r="AM115" s="20"/>
      <c r="AN115" s="20"/>
      <c r="AO115" s="20"/>
      <c r="AP115" s="20"/>
      <c r="AQ115" s="20"/>
      <c r="AR115" s="20"/>
      <c r="AS115" s="20"/>
    </row>
    <row r="116" spans="18:45" ht="19.5" customHeight="1">
      <c r="R116" s="33" t="s">
        <v>225</v>
      </c>
      <c r="S116" s="32"/>
      <c r="T116" s="33">
        <f t="shared" si="21"/>
        <v>1</v>
      </c>
      <c r="U116" s="33">
        <f t="shared" si="21"/>
        <v>0</v>
      </c>
      <c r="V116" s="24">
        <f>_xlfn.COUNTIFS($D$15:$D$54,R116,$J$15:$J$54,$V$56)</f>
        <v>0</v>
      </c>
      <c r="W116" s="34">
        <f>_xlfn.COUNTIFS($D$15:$D$54,R116,$J$15:$J$54,$V$56,$K$15:$K$54,$W$57)</f>
        <v>0</v>
      </c>
      <c r="X116" s="34">
        <f>_xlfn.COUNTIFS($D$15:$D$54,R116,$J$15:$J$54,$X$56)</f>
        <v>0</v>
      </c>
      <c r="Y116" s="34">
        <f>_xlfn.COUNTIFS($D$15:$D$54,R116,$J$15:$J$54,$X$56,$K$15:$K$54,$Y$57)</f>
        <v>0</v>
      </c>
      <c r="Z116" s="34">
        <f>_xlfn.COUNTIFS($D$15:$D$54,R116,$J$15:$J$54,$Z$56)</f>
        <v>0</v>
      </c>
      <c r="AA116" s="34">
        <f>_xlfn.COUNTIFS($D$15:$D$54,R116,$J$15:$J$54,$Z$56,$K$15:$K$54,$AA$57)</f>
        <v>0</v>
      </c>
      <c r="AB116" s="34">
        <f>_xlfn.COUNTIFS($D$15:$D$54,R116,$J$15:$J$54,$AB$56)</f>
        <v>0</v>
      </c>
      <c r="AC116" s="34">
        <f>_xlfn.COUNTIFS($D$15:$D$54,R116,$J$15:$J$54,$AB$56,$K$15:$K$54,$AC$57)</f>
        <v>0</v>
      </c>
      <c r="AD116" s="34">
        <f>_xlfn.COUNTIFS($D$15:$D$54,R116,$J$15:$J$54,$AD$56)</f>
        <v>0</v>
      </c>
      <c r="AE116" s="34">
        <f>_xlfn.COUNTIFS($D$15:$D$54,R116,$J$15:$J$54,$AD$56,$K$15:$K$54,$AE$57)</f>
        <v>0</v>
      </c>
      <c r="AF116" s="34">
        <f>_xlfn.COUNTIFS($D$15:$D$54,R116,$J$15:$J$54,$AF$56)</f>
        <v>1</v>
      </c>
      <c r="AG116" s="34">
        <f>_xlfn.COUNTIFS($D$15:$D$54,R116,$J$15:$J$54,$AF$56,$K$15:$K$54,$AG$57)</f>
        <v>0</v>
      </c>
      <c r="AH116" s="25">
        <f>_xlfn.COUNTIFS($D$15:$D$54,R116,$H$15:$H$54,$AH$56)</f>
        <v>0</v>
      </c>
      <c r="AI116" s="175">
        <f>_xlfn.COUNTIFS($D$15:$D$54,R116,$H$15:$H$54,$AH$56,$K$15:$K$54,$AI$57)</f>
        <v>0</v>
      </c>
      <c r="AJ116" s="25">
        <f>_xlfn.COUNTIFS($D$15:$D$54,R116,$H$15:$H$54,$AJ$56)</f>
        <v>0</v>
      </c>
      <c r="AK116" s="176">
        <f>_xlfn.COUNTIFS($D$15:$D$54,R116,$H$15:$H$54,$AJ$56,$K$15:$K$54,$AK$57)</f>
        <v>0</v>
      </c>
      <c r="AL116" s="20"/>
      <c r="AM116" s="20"/>
      <c r="AN116" s="20"/>
      <c r="AO116" s="20"/>
      <c r="AP116" s="20"/>
      <c r="AQ116" s="20"/>
      <c r="AR116" s="20"/>
      <c r="AS116" s="20"/>
    </row>
    <row r="117" spans="18:45" ht="19.5" customHeight="1">
      <c r="R117" s="35" t="s">
        <v>226</v>
      </c>
      <c r="S117" s="36"/>
      <c r="T117" s="33">
        <f t="shared" si="21"/>
        <v>0</v>
      </c>
      <c r="U117" s="33">
        <f t="shared" si="21"/>
        <v>0</v>
      </c>
      <c r="V117" s="24">
        <f>_xlfn.COUNTIFS($D$15:$D$54,R117,$J$15:$J$54,$V$56)</f>
        <v>0</v>
      </c>
      <c r="W117" s="34">
        <f>_xlfn.COUNTIFS($D$15:$D$54,R117,$J$15:$J$54,$V$56,$K$15:$K$54,$W$57)</f>
        <v>0</v>
      </c>
      <c r="X117" s="34">
        <f>_xlfn.COUNTIFS($D$15:$D$54,R117,$J$15:$J$54,$X$56)</f>
        <v>0</v>
      </c>
      <c r="Y117" s="34">
        <f>_xlfn.COUNTIFS($D$15:$D$54,R117,$J$15:$J$54,$X$56,$K$15:$K$54,$Y$57)</f>
        <v>0</v>
      </c>
      <c r="Z117" s="34">
        <f>_xlfn.COUNTIFS($D$15:$D$54,R117,$J$15:$J$54,$Z$56)</f>
        <v>0</v>
      </c>
      <c r="AA117" s="34">
        <f>_xlfn.COUNTIFS($D$15:$D$54,R117,$J$15:$J$54,$Z$56,$K$15:$K$54,$AA$57)</f>
        <v>0</v>
      </c>
      <c r="AB117" s="34">
        <f>_xlfn.COUNTIFS($D$15:$D$54,R117,$J$15:$J$54,$AB$56)</f>
        <v>0</v>
      </c>
      <c r="AC117" s="34">
        <f>_xlfn.COUNTIFS($D$15:$D$54,R117,$J$15:$J$54,$AB$56,$K$15:$K$54,$AC$57)</f>
        <v>0</v>
      </c>
      <c r="AD117" s="34">
        <f>_xlfn.COUNTIFS($D$15:$D$54,R117,$J$15:$J$54,$AD$56)</f>
        <v>0</v>
      </c>
      <c r="AE117" s="34">
        <f>_xlfn.COUNTIFS($D$15:$D$54,R117,$J$15:$J$54,$AD$56,$K$15:$K$54,$AE$57)</f>
        <v>0</v>
      </c>
      <c r="AF117" s="34">
        <f>_xlfn.COUNTIFS($D$15:$D$54,R117,$J$15:$J$54,$AF$56)</f>
        <v>0</v>
      </c>
      <c r="AG117" s="34">
        <f>_xlfn.COUNTIFS($D$15:$D$54,R117,$J$15:$J$54,$AF$56,$K$15:$K$54,$AG$57)</f>
        <v>0</v>
      </c>
      <c r="AH117" s="25">
        <f>_xlfn.COUNTIFS($D$15:$D$54,R117,$H$15:$H$54,$AH$56)</f>
        <v>0</v>
      </c>
      <c r="AI117" s="175">
        <f>_xlfn.COUNTIFS($D$15:$D$54,R117,$H$15:$H$54,$AH$56,$K$15:$K$54,$AI$57)</f>
        <v>0</v>
      </c>
      <c r="AJ117" s="25">
        <f>_xlfn.COUNTIFS($D$15:$D$54,R117,$H$15:$H$54,$AJ$56)</f>
        <v>0</v>
      </c>
      <c r="AK117" s="176">
        <f>_xlfn.COUNTIFS($D$15:$D$54,R117,$H$15:$H$54,$AJ$56,$K$15:$K$54,$AK$57)</f>
        <v>0</v>
      </c>
      <c r="AL117" s="20"/>
      <c r="AM117" s="20"/>
      <c r="AN117" s="20"/>
      <c r="AO117" s="20"/>
      <c r="AP117" s="20"/>
      <c r="AQ117" s="20"/>
      <c r="AR117" s="20"/>
      <c r="AS117" s="20"/>
    </row>
    <row r="118" spans="18:45" ht="19.5" customHeight="1">
      <c r="R118" s="37" t="s">
        <v>227</v>
      </c>
      <c r="S118" s="157">
        <v>58</v>
      </c>
      <c r="T118" s="23">
        <f t="shared" si="21"/>
        <v>0</v>
      </c>
      <c r="U118" s="23">
        <f t="shared" si="21"/>
        <v>0</v>
      </c>
      <c r="V118" s="23"/>
      <c r="W118" s="33"/>
      <c r="X118" s="23"/>
      <c r="Y118" s="23"/>
      <c r="Z118" s="23"/>
      <c r="AA118" s="23"/>
      <c r="AB118" s="23"/>
      <c r="AC118" s="23"/>
      <c r="AD118" s="23"/>
      <c r="AE118" s="23"/>
      <c r="AF118" s="23"/>
      <c r="AG118" s="23"/>
      <c r="AH118" s="23"/>
      <c r="AI118" s="23"/>
      <c r="AJ118" s="23"/>
      <c r="AK118" s="23"/>
      <c r="AL118" s="20"/>
      <c r="AM118" s="20"/>
      <c r="AN118" s="20"/>
      <c r="AO118" s="20"/>
      <c r="AP118" s="20"/>
      <c r="AQ118" s="20"/>
      <c r="AR118" s="20"/>
      <c r="AS118" s="20"/>
    </row>
    <row r="119" spans="18:45" ht="19.5" customHeight="1">
      <c r="R119" s="38" t="s">
        <v>228</v>
      </c>
      <c r="S119" s="157">
        <v>59</v>
      </c>
      <c r="T119" s="23">
        <f t="shared" si="21"/>
        <v>0</v>
      </c>
      <c r="U119" s="23">
        <f t="shared" si="21"/>
        <v>0</v>
      </c>
      <c r="V119" s="24">
        <f>_xlfn.COUNTIFS($D$15:$D$54,R119,$J$15:$J$54,$V$56)</f>
        <v>0</v>
      </c>
      <c r="W119" s="34">
        <f>_xlfn.COUNTIFS($D$15:$D$54,R119,$J$15:$J$54,$V$56,$K$15:$K$54,$W$57)</f>
        <v>0</v>
      </c>
      <c r="X119" s="24">
        <f>_xlfn.COUNTIFS($D$15:$D$54,R119,$J$15:$J$54,$X$56)</f>
        <v>0</v>
      </c>
      <c r="Y119" s="24">
        <f>_xlfn.COUNTIFS($D$15:$D$54,R119,$J$15:$J$54,$X$56,$K$15:$K$54,$Y$57)</f>
        <v>0</v>
      </c>
      <c r="Z119" s="24">
        <f>_xlfn.COUNTIFS($D$15:$D$54,R119,$J$15:$J$54,$Z$56)</f>
        <v>0</v>
      </c>
      <c r="AA119" s="24">
        <f>_xlfn.COUNTIFS($D$15:$D$54,R119,$J$15:$J$54,$Z$56,$K$15:$K$54,$AA$57)</f>
        <v>0</v>
      </c>
      <c r="AB119" s="24">
        <f>_xlfn.COUNTIFS($D$15:$D$54,R119,$J$15:$J$54,$AB$56)</f>
        <v>0</v>
      </c>
      <c r="AC119" s="24">
        <f>_xlfn.COUNTIFS($D$15:$D$54,R119,$J$15:$J$54,$AB$56,$K$15:$K$54,$AC$57)</f>
        <v>0</v>
      </c>
      <c r="AD119" s="24">
        <f>_xlfn.COUNTIFS($D$15:$D$54,R119,$J$15:$J$54,$AD$56)</f>
        <v>0</v>
      </c>
      <c r="AE119" s="24">
        <f>_xlfn.COUNTIFS($D$15:$D$54,R119,$J$15:$J$54,$AD$56,$K$15:$K$54,$AE$57)</f>
        <v>0</v>
      </c>
      <c r="AF119" s="24">
        <f>_xlfn.COUNTIFS($D$15:$D$54,R119,$J$15:$J$54,$AF$56)</f>
        <v>0</v>
      </c>
      <c r="AG119" s="24">
        <f>_xlfn.COUNTIFS($D$15:$D$54,R119,$J$15:$J$54,$AF$56,$K$15:$K$54,$AG$57)</f>
        <v>0</v>
      </c>
      <c r="AH119" s="25">
        <f>_xlfn.COUNTIFS($D$15:$D$54,R119,$H$15:$H$54,$AH$56)</f>
        <v>0</v>
      </c>
      <c r="AI119" s="175">
        <f>_xlfn.COUNTIFS($D$15:$D$54,R119,$H$15:$H$54,$AH$56,$K$15:$K$54,$AI$57)</f>
        <v>0</v>
      </c>
      <c r="AJ119" s="25">
        <f>_xlfn.COUNTIFS($D$15:$D$54,R119,$H$15:$H$54,$AJ$56)</f>
        <v>0</v>
      </c>
      <c r="AK119" s="176">
        <f>_xlfn.COUNTIFS($D$15:$D$54,R119,$H$15:$H$54,$AJ$56,$K$15:$K$54,$AK$57)</f>
        <v>0</v>
      </c>
      <c r="AL119" s="20"/>
      <c r="AM119" s="20"/>
      <c r="AN119" s="20"/>
      <c r="AO119" s="20"/>
      <c r="AP119" s="20"/>
      <c r="AQ119" s="20"/>
      <c r="AR119" s="20"/>
      <c r="AS119" s="20"/>
    </row>
    <row r="120" spans="18:45" ht="19.5" customHeight="1" thickBot="1">
      <c r="R120" s="26" t="s">
        <v>229</v>
      </c>
      <c r="S120" s="27">
        <v>60</v>
      </c>
      <c r="T120" s="28">
        <f t="shared" si="21"/>
        <v>0</v>
      </c>
      <c r="U120" s="28">
        <f t="shared" si="21"/>
        <v>0</v>
      </c>
      <c r="V120" s="29">
        <f>_xlfn.COUNTIFS($D$15:$D$54,R120,$J$15:$J$54,$V$56)</f>
        <v>0</v>
      </c>
      <c r="W120" s="29">
        <f>_xlfn.COUNTIFS($D$15:$D$54,R120,$J$15:$J$54,$V$56,$K$15:$K$54,$W$57)</f>
        <v>0</v>
      </c>
      <c r="X120" s="29">
        <f>_xlfn.COUNTIFS($D$15:$D$54,R120,$J$15:$J$54,$X$56)</f>
        <v>0</v>
      </c>
      <c r="Y120" s="29">
        <f>_xlfn.COUNTIFS($D$15:$D$54,R120,$J$15:$J$54,$X$56,$K$15:$K$54,$Y$57)</f>
        <v>0</v>
      </c>
      <c r="Z120" s="29">
        <f>_xlfn.COUNTIFS($D$15:$D$54,R120,$J$15:$J$54,$Z$56)</f>
        <v>0</v>
      </c>
      <c r="AA120" s="29">
        <f>_xlfn.COUNTIFS($D$15:$D$54,R120,$J$15:$J$54,$Z$56,$K$15:$K$54,$AA$57)</f>
        <v>0</v>
      </c>
      <c r="AB120" s="29">
        <f>_xlfn.COUNTIFS($D$15:$D$54,R120,$J$15:$J$54,$AB$56)</f>
        <v>0</v>
      </c>
      <c r="AC120" s="29">
        <f>_xlfn.COUNTIFS($D$15:$D$54,R120,$J$15:$J$54,$AB$56,$K$15:$K$54,$AC$57)</f>
        <v>0</v>
      </c>
      <c r="AD120" s="29">
        <f>_xlfn.COUNTIFS($D$15:$D$54,R120,$J$15:$J$54,$AD$56)</f>
        <v>0</v>
      </c>
      <c r="AE120" s="29">
        <f>_xlfn.COUNTIFS($D$15:$D$54,R120,$J$15:$J$54,$AD$56,$K$15:$K$54,$AE$57)</f>
        <v>0</v>
      </c>
      <c r="AF120" s="29">
        <f>_xlfn.COUNTIFS($D$15:$D$54,R120,$J$15:$J$54,$AF$56)</f>
        <v>0</v>
      </c>
      <c r="AG120" s="29">
        <f>_xlfn.COUNTIFS($D$15:$D$54,R120,$J$15:$J$54,$AF$56,$K$15:$K$54,$AG$57)</f>
        <v>0</v>
      </c>
      <c r="AH120" s="30">
        <f>_xlfn.COUNTIFS($D$15:$D$54,R120,$H$15:$H$54,$AH$56)</f>
        <v>0</v>
      </c>
      <c r="AI120" s="178">
        <f>_xlfn.COUNTIFS($D$15:$D$54,R120,$H$15:$H$54,$AH$56,$K$15:$K$54,$AI$57)</f>
        <v>0</v>
      </c>
      <c r="AJ120" s="30">
        <f>_xlfn.COUNTIFS($D$15:$D$54,R120,$H$15:$H$54,$AJ$56)</f>
        <v>0</v>
      </c>
      <c r="AK120" s="179">
        <f>_xlfn.COUNTIFS($D$15:$D$54,R120,$H$15:$H$54,$AJ$56,$K$15:$K$54,$AK$57)</f>
        <v>0</v>
      </c>
      <c r="AL120" s="20"/>
      <c r="AM120" s="20"/>
      <c r="AN120" s="20"/>
      <c r="AO120" s="20"/>
      <c r="AP120" s="20"/>
      <c r="AQ120" s="20"/>
      <c r="AR120" s="20"/>
      <c r="AS120" s="20"/>
    </row>
    <row r="121" spans="17:45" ht="19.5" customHeight="1">
      <c r="Q121" s="161" t="s">
        <v>230</v>
      </c>
      <c r="R121" s="39" t="s">
        <v>231</v>
      </c>
      <c r="S121" s="36">
        <v>61</v>
      </c>
      <c r="T121" s="40">
        <f t="shared" si="21"/>
        <v>0</v>
      </c>
      <c r="U121" s="40">
        <f t="shared" si="21"/>
        <v>0</v>
      </c>
      <c r="V121" s="33">
        <f>V122+V124+V125</f>
        <v>0</v>
      </c>
      <c r="W121" s="33">
        <f aca="true" t="shared" si="23" ref="W121:AK121">W122+W124+W125</f>
        <v>0</v>
      </c>
      <c r="X121" s="33">
        <f t="shared" si="23"/>
        <v>0</v>
      </c>
      <c r="Y121" s="33">
        <f t="shared" si="23"/>
        <v>0</v>
      </c>
      <c r="Z121" s="33">
        <f t="shared" si="23"/>
        <v>0</v>
      </c>
      <c r="AA121" s="33">
        <f t="shared" si="23"/>
        <v>0</v>
      </c>
      <c r="AB121" s="33">
        <f t="shared" si="23"/>
        <v>0</v>
      </c>
      <c r="AC121" s="33">
        <f t="shared" si="23"/>
        <v>0</v>
      </c>
      <c r="AD121" s="33">
        <f t="shared" si="23"/>
        <v>0</v>
      </c>
      <c r="AE121" s="33">
        <f t="shared" si="23"/>
        <v>0</v>
      </c>
      <c r="AF121" s="33">
        <f t="shared" si="23"/>
        <v>0</v>
      </c>
      <c r="AG121" s="33">
        <f t="shared" si="23"/>
        <v>0</v>
      </c>
      <c r="AH121" s="33">
        <f t="shared" si="23"/>
        <v>0</v>
      </c>
      <c r="AI121" s="33">
        <f t="shared" si="23"/>
        <v>0</v>
      </c>
      <c r="AJ121" s="33">
        <f t="shared" si="23"/>
        <v>0</v>
      </c>
      <c r="AK121" s="33">
        <f t="shared" si="23"/>
        <v>0</v>
      </c>
      <c r="AL121" s="20"/>
      <c r="AM121" s="20"/>
      <c r="AN121" s="20"/>
      <c r="AO121" s="20"/>
      <c r="AP121" s="20"/>
      <c r="AQ121" s="20"/>
      <c r="AR121" s="20"/>
      <c r="AS121" s="20"/>
    </row>
    <row r="122" spans="18:45" ht="24.75" customHeight="1">
      <c r="R122" s="21" t="s">
        <v>232</v>
      </c>
      <c r="S122" s="157"/>
      <c r="T122" s="23">
        <f t="shared" si="21"/>
        <v>0</v>
      </c>
      <c r="U122" s="23">
        <f t="shared" si="21"/>
        <v>0</v>
      </c>
      <c r="V122" s="24">
        <f>_xlfn.COUNTIFS($E$15:$E$54,R122,$J$15:$J$54,$V$56)</f>
        <v>0</v>
      </c>
      <c r="W122" s="34">
        <f>_xlfn.COUNTIFS($E$15:$E$54,R122,$J$15:$J$54,$V$56,$K$15:$K$54,$W$57)</f>
        <v>0</v>
      </c>
      <c r="X122" s="24">
        <f>_xlfn.COUNTIFS($E$15:$E$54,R122,$J$15:$J$54,$X$56)</f>
        <v>0</v>
      </c>
      <c r="Y122" s="24">
        <f>_xlfn.COUNTIFS($E$15:$E$54,R122,$J$15:$J$54,$X$56,$K$15:$K$54,$Y$57)</f>
        <v>0</v>
      </c>
      <c r="Z122" s="24">
        <f>_xlfn.COUNTIFS($E$15:$E$54,R122,$J$15:$J$54,$Z$56)</f>
        <v>0</v>
      </c>
      <c r="AA122" s="24">
        <f>_xlfn.COUNTIFS($E$15:$E$54,R122,$J$15:$J$54,$Z$56,$K$15:$K$54,$AA$57)</f>
        <v>0</v>
      </c>
      <c r="AB122" s="24">
        <f>_xlfn.COUNTIFS($E$15:$E$54,R122,$J$15:$J$54,$AB$56)</f>
        <v>0</v>
      </c>
      <c r="AC122" s="24">
        <f>_xlfn.COUNTIFS($E$15:$E$54,R122,$J$15:$J$54,$AB$56,$K$15:$K$54,$AC$57)</f>
        <v>0</v>
      </c>
      <c r="AD122" s="24">
        <f>_xlfn.COUNTIFS($E$15:$E$54,R122,$J$15:$J$54,$AD$56)</f>
        <v>0</v>
      </c>
      <c r="AE122" s="24">
        <f>_xlfn.COUNTIFS($E$15:$E$54,R122,$J$15:$J$54,$AD$56,$K$15:$K$54,$AE$57)</f>
        <v>0</v>
      </c>
      <c r="AF122" s="24">
        <f>_xlfn.COUNTIFS($E$15:$E$54,R122,$J$15:$J$54,$AF$56)</f>
        <v>0</v>
      </c>
      <c r="AG122" s="24">
        <f>_xlfn.COUNTIFS($E$15:$E$54,R122,$J$15:$J$54,$AF$56,$K$15:$K$54,$AG$57)</f>
        <v>0</v>
      </c>
      <c r="AH122" s="175">
        <f>_xlfn.COUNTIFS($E$15:$E$54,R122,$H$15:$H$54,$AH$56)</f>
        <v>0</v>
      </c>
      <c r="AI122" s="175">
        <f>_xlfn.COUNTIFS($E$15:$E$54,R122,$H$15:$H$54,$AH$56,$K$15:$K$54,$AI$57)</f>
        <v>0</v>
      </c>
      <c r="AJ122" s="25">
        <f>_xlfn.COUNTIFS($E$15:$E$54,R122,$H$15:$H$54,$AJ$56)</f>
        <v>0</v>
      </c>
      <c r="AK122" s="176">
        <f>_xlfn.COUNTIFS($E$15:$E$54,R122,$H$15:$H$54,$AJ$56,$K$15:$K$54,$AK$57)</f>
        <v>0</v>
      </c>
      <c r="AL122" s="20"/>
      <c r="AM122" s="20"/>
      <c r="AN122" s="20"/>
      <c r="AO122" s="20"/>
      <c r="AP122" s="20"/>
      <c r="AQ122" s="20"/>
      <c r="AR122" s="20"/>
      <c r="AS122" s="20"/>
    </row>
    <row r="123" spans="18:45" ht="19.5" customHeight="1">
      <c r="R123" s="37" t="s">
        <v>227</v>
      </c>
      <c r="S123" s="157">
        <v>62</v>
      </c>
      <c r="T123" s="23">
        <f t="shared" si="21"/>
        <v>0</v>
      </c>
      <c r="U123" s="23">
        <f t="shared" si="21"/>
        <v>0</v>
      </c>
      <c r="V123" s="23"/>
      <c r="W123" s="23"/>
      <c r="X123" s="23"/>
      <c r="Y123" s="23"/>
      <c r="Z123" s="23"/>
      <c r="AA123" s="23"/>
      <c r="AB123" s="23"/>
      <c r="AC123" s="23"/>
      <c r="AD123" s="23"/>
      <c r="AE123" s="23"/>
      <c r="AF123" s="23"/>
      <c r="AG123" s="23"/>
      <c r="AH123" s="23"/>
      <c r="AI123" s="23"/>
      <c r="AJ123" s="23"/>
      <c r="AK123" s="23"/>
      <c r="AL123" s="20"/>
      <c r="AM123" s="20"/>
      <c r="AN123" s="20"/>
      <c r="AO123" s="20"/>
      <c r="AP123" s="20"/>
      <c r="AQ123" s="20"/>
      <c r="AR123" s="20"/>
      <c r="AS123" s="20"/>
    </row>
    <row r="124" spans="18:45" ht="19.5" customHeight="1">
      <c r="R124" s="21" t="s">
        <v>233</v>
      </c>
      <c r="S124" s="157">
        <v>63</v>
      </c>
      <c r="T124" s="23">
        <f t="shared" si="21"/>
        <v>0</v>
      </c>
      <c r="U124" s="23">
        <f t="shared" si="21"/>
        <v>0</v>
      </c>
      <c r="V124" s="24">
        <f>_xlfn.COUNTIFS($E$15:$E$54,R124,$J$15:$J$54,$V$56)</f>
        <v>0</v>
      </c>
      <c r="W124" s="34">
        <f>_xlfn.COUNTIFS($E$15:$E$54,R124,$J$15:$J$54,$V$56,$K$15:$K$54,$W$57)</f>
        <v>0</v>
      </c>
      <c r="X124" s="24">
        <f>_xlfn.COUNTIFS($E$15:$E$54,R124,$J$15:$J$54,$X$56)</f>
        <v>0</v>
      </c>
      <c r="Y124" s="24">
        <f>_xlfn.COUNTIFS($E$15:$E$54,R124,$J$15:$J$54,$X$56,$K$15:$K$54,$Y$57)</f>
        <v>0</v>
      </c>
      <c r="Z124" s="24">
        <f>_xlfn.COUNTIFS($E$15:$E$54,R124,$J$15:$J$54,$Z$56)</f>
        <v>0</v>
      </c>
      <c r="AA124" s="24">
        <f>_xlfn.COUNTIFS($E$15:$E$54,R124,$J$15:$J$54,$Z$56,$K$15:$K$54,$AA$57)</f>
        <v>0</v>
      </c>
      <c r="AB124" s="24">
        <f>_xlfn.COUNTIFS($E$15:$E$54,R124,$J$15:$J$54,$AB$56)</f>
        <v>0</v>
      </c>
      <c r="AC124" s="24">
        <f>_xlfn.COUNTIFS($E$15:$E$54,R124,$J$15:$J$54,$AB$56,$K$15:$K$54,$AC$57)</f>
        <v>0</v>
      </c>
      <c r="AD124" s="24">
        <f>_xlfn.COUNTIFS($E$15:$E$54,R124,$J$15:$J$54,$AD$56)</f>
        <v>0</v>
      </c>
      <c r="AE124" s="24">
        <f>_xlfn.COUNTIFS($E$15:$E$54,R124,$J$15:$J$54,$AD$56,$K$15:$K$54,$AE$57)</f>
        <v>0</v>
      </c>
      <c r="AF124" s="24">
        <f>_xlfn.COUNTIFS($E$15:$E$54,R124,$J$15:$J$54,$AF$56)</f>
        <v>0</v>
      </c>
      <c r="AG124" s="24">
        <f>_xlfn.COUNTIFS($E$15:$E$54,R124,$J$15:$J$54,$AF$56,$K$15:$K$54,$AG$57)</f>
        <v>0</v>
      </c>
      <c r="AH124" s="175">
        <f>_xlfn.COUNTIFS($E$15:$E$54,R124,$H$15:$H$54,$AH$56)</f>
        <v>0</v>
      </c>
      <c r="AI124" s="175">
        <f>_xlfn.COUNTIFS($E$15:$E$54,R124,$H$15:$H$54,$AH$56,$K$15:$K$54,$AI$57)</f>
        <v>0</v>
      </c>
      <c r="AJ124" s="25">
        <f>_xlfn.COUNTIFS($E$15:$E$54,R124,$H$15:$H$54,$AJ$56)</f>
        <v>0</v>
      </c>
      <c r="AK124" s="176">
        <f>_xlfn.COUNTIFS($E$15:$E$54,R124,$H$15:$H$54,$AJ$56,$K$15:$K$54,$AK$57)</f>
        <v>0</v>
      </c>
      <c r="AL124" s="20"/>
      <c r="AM124" s="20"/>
      <c r="AN124" s="20"/>
      <c r="AO124" s="20"/>
      <c r="AP124" s="20"/>
      <c r="AQ124" s="20"/>
      <c r="AR124" s="20"/>
      <c r="AS124" s="20"/>
    </row>
    <row r="125" spans="18:45" ht="19.5" customHeight="1" thickBot="1">
      <c r="R125" s="26" t="s">
        <v>234</v>
      </c>
      <c r="S125" s="27">
        <v>64</v>
      </c>
      <c r="T125" s="28">
        <f t="shared" si="21"/>
        <v>0</v>
      </c>
      <c r="U125" s="28">
        <f t="shared" si="21"/>
        <v>0</v>
      </c>
      <c r="V125" s="29">
        <f>_xlfn.COUNTIFS($E$15:$E$54,R125,$J$15:$J$54,$V$56)</f>
        <v>0</v>
      </c>
      <c r="W125" s="29">
        <f>_xlfn.COUNTIFS($E$15:$E$54,R125,$J$15:$J$54,$V$56,$K$15:$K$54,$W$57)</f>
        <v>0</v>
      </c>
      <c r="X125" s="29">
        <f>_xlfn.COUNTIFS($E$15:$E$54,R125,$J$15:$J$54,$X$56)</f>
        <v>0</v>
      </c>
      <c r="Y125" s="29">
        <f>_xlfn.COUNTIFS($E$15:$E$54,R125,$J$15:$J$54,$X$56,$K$15:$K$54,$Y$57)</f>
        <v>0</v>
      </c>
      <c r="Z125" s="29">
        <f>_xlfn.COUNTIFS($E$15:$E$54,R125,$J$15:$J$54,$Z$56)</f>
        <v>0</v>
      </c>
      <c r="AA125" s="29">
        <f>_xlfn.COUNTIFS($E$15:$E$54,R125,$J$15:$J$54,$Z$56,$K$15:$K$54,$AA$57)</f>
        <v>0</v>
      </c>
      <c r="AB125" s="29">
        <f>_xlfn.COUNTIFS($E$15:$E$54,R125,$J$15:$J$54,$AB$56)</f>
        <v>0</v>
      </c>
      <c r="AC125" s="29">
        <f>_xlfn.COUNTIFS($E$15:$E$54,R125,$J$15:$J$54,$AB$56,$K$15:$K$54,$AC$57)</f>
        <v>0</v>
      </c>
      <c r="AD125" s="29">
        <f>_xlfn.COUNTIFS($E$15:$E$54,R125,$J$15:$J$54,$AD$56)</f>
        <v>0</v>
      </c>
      <c r="AE125" s="29">
        <f>_xlfn.COUNTIFS($E$15:$E$54,R125,$J$15:$J$54,$AD$56,$K$15:$K$54,$AE$57)</f>
        <v>0</v>
      </c>
      <c r="AF125" s="29">
        <f>_xlfn.COUNTIFS($E$15:$E$54,R125,$J$15:$J$54,$AF$56)</f>
        <v>0</v>
      </c>
      <c r="AG125" s="29">
        <f>_xlfn.COUNTIFS($E$15:$E$54,R125,$J$15:$J$54,$AF$56,$K$15:$K$54,$AG$57)</f>
        <v>0</v>
      </c>
      <c r="AH125" s="178">
        <f>_xlfn.COUNTIFS($E$15:$E$54,R125,$H$15:$H$54,$AH$56)</f>
        <v>0</v>
      </c>
      <c r="AI125" s="178">
        <f>_xlfn.COUNTIFS($E$15:$E$54,R125,$H$15:$H$54,$AH$56,$K$15:$K$54,$AI$57)</f>
        <v>0</v>
      </c>
      <c r="AJ125" s="30">
        <f>_xlfn.COUNTIFS($E$15:$E$54,R125,$H$15:$H$54,$AJ$56)</f>
        <v>0</v>
      </c>
      <c r="AK125" s="179">
        <f>_xlfn.COUNTIFS($E$15:$E$54,R125,$H$15:$H$54,$AJ$56,$K$15:$K$54,$AK$57)</f>
        <v>0</v>
      </c>
      <c r="AL125" s="20"/>
      <c r="AM125" s="20"/>
      <c r="AN125" s="20"/>
      <c r="AO125" s="20"/>
      <c r="AP125" s="20"/>
      <c r="AQ125" s="20"/>
      <c r="AR125" s="20"/>
      <c r="AS125" s="20"/>
    </row>
    <row r="126" spans="17:45" ht="24" customHeight="1">
      <c r="Q126" s="161" t="s">
        <v>235</v>
      </c>
      <c r="R126" s="39" t="s">
        <v>236</v>
      </c>
      <c r="S126" s="36">
        <v>65</v>
      </c>
      <c r="T126" s="33">
        <f t="shared" si="21"/>
        <v>0</v>
      </c>
      <c r="U126" s="41">
        <f t="shared" si="21"/>
        <v>0</v>
      </c>
      <c r="V126" s="34">
        <f>_xlfn.COUNTIFS($E$15:$E$54,R126,$J$15:$J$54,$V$56)</f>
        <v>0</v>
      </c>
      <c r="W126" s="34">
        <f>_xlfn.COUNTIFS($E$15:$E$54,R126,$J$15:$J$54,$V$56,$K$15:$K$54,$W$57)</f>
        <v>0</v>
      </c>
      <c r="X126" s="34">
        <f>_xlfn.COUNTIFS($E$15:$E$54,R126,$J$15:$J$54,$X$56)</f>
        <v>0</v>
      </c>
      <c r="Y126" s="34">
        <f>_xlfn.COUNTIFS($E$15:$E$54,R126,$J$15:$J$54,$X$56,$K$15:$K$54,$Y$57)</f>
        <v>0</v>
      </c>
      <c r="Z126" s="34">
        <f>_xlfn.COUNTIFS($E$15:$E$54,R126,$J$15:$J$54,$Z$56)</f>
        <v>0</v>
      </c>
      <c r="AA126" s="34">
        <f>_xlfn.COUNTIFS($E$15:$E$54,R126,$J$15:$J$54,$Z$56,$K$15:$K$54,$AA$57)</f>
        <v>0</v>
      </c>
      <c r="AB126" s="34">
        <f>_xlfn.COUNTIFS($E$15:$E$54,R126,$J$15:$J$54,$AB$56)</f>
        <v>0</v>
      </c>
      <c r="AC126" s="34">
        <f>_xlfn.COUNTIFS($E$15:$E$54,R126,$J$15:$J$54,$AB$56,$K$15:$K$54,$AC$57)</f>
        <v>0</v>
      </c>
      <c r="AD126" s="34">
        <f>_xlfn.COUNTIFS($E$15:$E$54,R126,$J$15:$J$54,$AD$56)</f>
        <v>0</v>
      </c>
      <c r="AE126" s="34">
        <f>_xlfn.COUNTIFS($E$15:$E$54,R126,$J$15:$J$54,$AD$56,$K$15:$K$54,$AE$57)</f>
        <v>0</v>
      </c>
      <c r="AF126" s="34">
        <f>_xlfn.COUNTIFS($E$15:$E$54,R126,$J$15:$J$54,$AF$56)</f>
        <v>0</v>
      </c>
      <c r="AG126" s="34">
        <f>_xlfn.COUNTIFS($E$15:$E$54,R126,$J$15:$J$54,$AF$56,$K$15:$K$54,$AG$57)</f>
        <v>0</v>
      </c>
      <c r="AH126" s="180">
        <f>_xlfn.COUNTIFS($E$15:$E$54,R126,$H$15:$H$54,$AH$56)</f>
        <v>0</v>
      </c>
      <c r="AI126" s="180">
        <f>_xlfn.COUNTIFS($E$15:$E$54,R126,$H$15:$H$54,$AH$56,$K$15:$K$54,$AI$57)</f>
        <v>0</v>
      </c>
      <c r="AJ126" s="42">
        <f>_xlfn.COUNTIFS($E$15:$E$54,R126,$H$15:$H$54,$AJ$56)</f>
        <v>0</v>
      </c>
      <c r="AK126" s="181">
        <f>_xlfn.COUNTIFS($E$15:$E$54,R126,$H$15:$H$54,$AJ$56,$K$15:$K$54,$AK$57)</f>
        <v>0</v>
      </c>
      <c r="AL126" s="20"/>
      <c r="AM126" s="20"/>
      <c r="AN126" s="20"/>
      <c r="AO126" s="20"/>
      <c r="AP126" s="20"/>
      <c r="AQ126" s="20"/>
      <c r="AR126" s="20"/>
      <c r="AS126" s="20"/>
    </row>
    <row r="127" spans="18:45" ht="19.5" customHeight="1" thickBot="1">
      <c r="R127" s="26" t="s">
        <v>237</v>
      </c>
      <c r="S127" s="27">
        <v>66</v>
      </c>
      <c r="T127" s="28">
        <f t="shared" si="21"/>
        <v>0</v>
      </c>
      <c r="U127" s="28">
        <f t="shared" si="21"/>
        <v>0</v>
      </c>
      <c r="V127" s="43"/>
      <c r="W127" s="28"/>
      <c r="X127" s="28"/>
      <c r="Y127" s="28"/>
      <c r="Z127" s="28"/>
      <c r="AA127" s="28"/>
      <c r="AB127" s="28"/>
      <c r="AC127" s="28"/>
      <c r="AD127" s="28"/>
      <c r="AE127" s="28"/>
      <c r="AF127" s="28"/>
      <c r="AG127" s="28"/>
      <c r="AH127" s="28"/>
      <c r="AI127" s="28"/>
      <c r="AJ127" s="28"/>
      <c r="AK127" s="28"/>
      <c r="AL127" s="20"/>
      <c r="AM127" s="20"/>
      <c r="AN127" s="20"/>
      <c r="AO127" s="20"/>
      <c r="AP127" s="20"/>
      <c r="AQ127" s="20"/>
      <c r="AR127" s="20"/>
      <c r="AS127" s="20"/>
    </row>
    <row r="128" spans="17:45" ht="30" customHeight="1">
      <c r="Q128" s="161" t="s">
        <v>238</v>
      </c>
      <c r="R128" s="39" t="s">
        <v>417</v>
      </c>
      <c r="S128" s="36">
        <v>67</v>
      </c>
      <c r="T128" s="33">
        <f t="shared" si="21"/>
        <v>0</v>
      </c>
      <c r="U128" s="33">
        <f t="shared" si="21"/>
        <v>0</v>
      </c>
      <c r="V128" s="24">
        <f>_xlfn.COUNTIFS($E$15:$E$54,R128,$J$15:$J$54,$V$56)</f>
        <v>0</v>
      </c>
      <c r="W128" s="34">
        <f>_xlfn.COUNTIFS($E$15:$E$54,R128,$J$15:$J$54,$V$56,$K$15:$K$54,$W$57)</f>
        <v>0</v>
      </c>
      <c r="X128" s="34">
        <f>_xlfn.COUNTIFS($E$15:$E$54,R128,$J$15:$J$54,$X$56)</f>
        <v>0</v>
      </c>
      <c r="Y128" s="34">
        <f>_xlfn.COUNTIFS($E$15:$E$54,R128,$J$15:$J$54,$X$56,$K$15:$K$54,$Y$57)</f>
        <v>0</v>
      </c>
      <c r="Z128" s="34">
        <f>_xlfn.COUNTIFS($E$15:$E$54,R128,$J$15:$J$54,$Z$56)</f>
        <v>0</v>
      </c>
      <c r="AA128" s="34">
        <f>_xlfn.COUNTIFS($E$15:$E$54,R128,$J$15:$J$54,$Z$56,$K$15:$K$54,$AA$57)</f>
        <v>0</v>
      </c>
      <c r="AB128" s="34">
        <f>_xlfn.COUNTIFS($E$15:$E$54,R128,$J$15:$J$54,$AB$56)</f>
        <v>0</v>
      </c>
      <c r="AC128" s="34">
        <f>_xlfn.COUNTIFS($E$15:$E$54,R128,$J$15:$J$54,$AB$56,$K$15:$K$54,$AC$57)</f>
        <v>0</v>
      </c>
      <c r="AD128" s="34">
        <f>_xlfn.COUNTIFS($E$15:$E$54,R128,$J$15:$J$54,$AD$56)</f>
        <v>0</v>
      </c>
      <c r="AE128" s="34">
        <f>_xlfn.COUNTIFS($E$15:$E$54,R128,$J$15:$J$54,$AD$56,$K$15:$K$54,$AE$57)</f>
        <v>0</v>
      </c>
      <c r="AF128" s="34">
        <f>_xlfn.COUNTIFS($E$15:$E$54,R128,$J$15:$J$54,$AF$56)</f>
        <v>0</v>
      </c>
      <c r="AG128" s="34">
        <f>_xlfn.COUNTIFS($E$15:$E$54,R128,$J$15:$J$54,$AF$56,$K$15:$K$54,$AG$57)</f>
        <v>0</v>
      </c>
      <c r="AH128" s="175">
        <f>_xlfn.COUNTIFS($E$15:$E$54,R128,$H$15:$H$54,$AH$56)</f>
        <v>0</v>
      </c>
      <c r="AI128" s="175">
        <f>_xlfn.COUNTIFS($E$15:$E$54,R128,$H$15:$H$54,$AH$56,$K$15:$K$54,$AI$57)</f>
        <v>0</v>
      </c>
      <c r="AJ128" s="25">
        <f>_xlfn.COUNTIFS($E$15:$E$54,R128,$H$15:$H$54,$AJ$56)</f>
        <v>0</v>
      </c>
      <c r="AK128" s="176">
        <f>_xlfn.COUNTIFS($E$15:$E$54,R128,$H$15:$H$54,$AJ$56,$K$15:$K$54,$AK$57)</f>
        <v>0</v>
      </c>
      <c r="AL128" s="20"/>
      <c r="AM128" s="20"/>
      <c r="AN128" s="20"/>
      <c r="AO128" s="20"/>
      <c r="AP128" s="20"/>
      <c r="AQ128" s="20"/>
      <c r="AR128" s="20"/>
      <c r="AS128" s="20"/>
    </row>
    <row r="129" spans="18:45" ht="27" customHeight="1" thickBot="1">
      <c r="R129" s="44" t="s">
        <v>239</v>
      </c>
      <c r="S129" s="27">
        <v>68</v>
      </c>
      <c r="T129" s="28">
        <f t="shared" si="21"/>
        <v>0</v>
      </c>
      <c r="U129" s="28">
        <f t="shared" si="21"/>
        <v>0</v>
      </c>
      <c r="V129" s="29">
        <f>_xlfn.COUNTIFS($E$15:$E$54,R129,$J$15:$J$54,$V$56)</f>
        <v>0</v>
      </c>
      <c r="W129" s="29">
        <f>_xlfn.COUNTIFS($E$15:$E$54,R129,$J$15:$J$54,$V$56,$K$15:$K$54,$W$57)</f>
        <v>0</v>
      </c>
      <c r="X129" s="29">
        <f>_xlfn.COUNTIFS($E$15:$E$54,R129,$J$15:$J$54,$X$56)</f>
        <v>0</v>
      </c>
      <c r="Y129" s="29">
        <f>_xlfn.COUNTIFS($E$15:$E$54,R129,$J$15:$J$54,$X$56,$K$15:$K$54,$Y$57)</f>
        <v>0</v>
      </c>
      <c r="Z129" s="29">
        <f>_xlfn.COUNTIFS($E$15:$E$54,R129,$J$15:$J$54,$Z$56)</f>
        <v>0</v>
      </c>
      <c r="AA129" s="29">
        <f>_xlfn.COUNTIFS($E$15:$E$54,R129,$J$15:$J$54,$Z$56,$K$15:$K$54,$AA$57)</f>
        <v>0</v>
      </c>
      <c r="AB129" s="29">
        <f>_xlfn.COUNTIFS($E$15:$E$54,R129,$J$15:$J$54,$AB$56)</f>
        <v>0</v>
      </c>
      <c r="AC129" s="29">
        <f>_xlfn.COUNTIFS($E$15:$E$54,R129,$J$15:$J$54,$AB$56,$K$15:$K$54,$AC$57)</f>
        <v>0</v>
      </c>
      <c r="AD129" s="29">
        <f>_xlfn.COUNTIFS($E$15:$E$54,R129,$J$15:$J$54,$AD$56)</f>
        <v>0</v>
      </c>
      <c r="AE129" s="29">
        <f>_xlfn.COUNTIFS($E$15:$E$54,R129,$J$15:$J$54,$AD$56,$K$15:$K$54,$AE$57)</f>
        <v>0</v>
      </c>
      <c r="AF129" s="29">
        <f>_xlfn.COUNTIFS($E$15:$E$54,R129,$J$15:$J$54,$AF$56)</f>
        <v>0</v>
      </c>
      <c r="AG129" s="29">
        <f>_xlfn.COUNTIFS($E$15:$E$54,R129,$J$15:$J$54,$AF$56,$K$15:$K$54,$AG$57)</f>
        <v>0</v>
      </c>
      <c r="AH129" s="178">
        <f>_xlfn.COUNTIFS($E$15:$E$54,R129,$H$15:$H$54,$AH$56)</f>
        <v>0</v>
      </c>
      <c r="AI129" s="178">
        <f>_xlfn.COUNTIFS($E$15:$E$54,R129,$H$15:$H$54,$AH$56,$K$15:$K$54,$AI$57)</f>
        <v>0</v>
      </c>
      <c r="AJ129" s="30">
        <f>_xlfn.COUNTIFS($E$15:$E$54,R129,$H$15:$H$54,$AJ$56)</f>
        <v>0</v>
      </c>
      <c r="AK129" s="179">
        <f>_xlfn.COUNTIFS($E$15:$E$54,R129,$H$15:$H$54,$AJ$56,$K$15:$K$54,$AK$57)</f>
        <v>0</v>
      </c>
      <c r="AL129" s="20"/>
      <c r="AM129" s="20"/>
      <c r="AN129" s="20"/>
      <c r="AO129" s="20"/>
      <c r="AP129" s="20"/>
      <c r="AQ129" s="20"/>
      <c r="AR129" s="20"/>
      <c r="AS129" s="20"/>
    </row>
    <row r="130" spans="17:45" ht="43.5" customHeight="1">
      <c r="Q130" s="161" t="s">
        <v>240</v>
      </c>
      <c r="R130" s="45" t="s">
        <v>241</v>
      </c>
      <c r="S130" s="46">
        <v>69</v>
      </c>
      <c r="T130" s="47">
        <f aca="true" t="shared" si="24" ref="T130:U141">V130+X130+Z130+AB130+AD130+AF130</f>
        <v>0</v>
      </c>
      <c r="U130" s="47">
        <f t="shared" si="24"/>
        <v>0</v>
      </c>
      <c r="V130" s="33">
        <f>SUM(V131:V135)</f>
        <v>0</v>
      </c>
      <c r="W130" s="33">
        <f aca="true" t="shared" si="25" ref="W130:AK130">SUM(W131:W135)</f>
        <v>0</v>
      </c>
      <c r="X130" s="33">
        <f t="shared" si="25"/>
        <v>0</v>
      </c>
      <c r="Y130" s="33">
        <f t="shared" si="25"/>
        <v>0</v>
      </c>
      <c r="Z130" s="33">
        <f t="shared" si="25"/>
        <v>0</v>
      </c>
      <c r="AA130" s="33">
        <f t="shared" si="25"/>
        <v>0</v>
      </c>
      <c r="AB130" s="33">
        <f t="shared" si="25"/>
        <v>0</v>
      </c>
      <c r="AC130" s="33">
        <f t="shared" si="25"/>
        <v>0</v>
      </c>
      <c r="AD130" s="33">
        <f t="shared" si="25"/>
        <v>0</v>
      </c>
      <c r="AE130" s="33">
        <f t="shared" si="25"/>
        <v>0</v>
      </c>
      <c r="AF130" s="33">
        <f t="shared" si="25"/>
        <v>0</v>
      </c>
      <c r="AG130" s="33">
        <f t="shared" si="25"/>
        <v>0</v>
      </c>
      <c r="AH130" s="33">
        <f t="shared" si="25"/>
        <v>0</v>
      </c>
      <c r="AI130" s="33">
        <f t="shared" si="25"/>
        <v>0</v>
      </c>
      <c r="AJ130" s="33">
        <f t="shared" si="25"/>
        <v>0</v>
      </c>
      <c r="AK130" s="33">
        <f t="shared" si="25"/>
        <v>0</v>
      </c>
      <c r="AL130" s="20"/>
      <c r="AM130" s="20"/>
      <c r="AN130" s="20"/>
      <c r="AO130" s="20"/>
      <c r="AP130" s="20"/>
      <c r="AQ130" s="20"/>
      <c r="AR130" s="20"/>
      <c r="AS130" s="20"/>
    </row>
    <row r="131" spans="18:45" ht="25.5" customHeight="1">
      <c r="R131" s="48" t="s">
        <v>242</v>
      </c>
      <c r="S131" s="36"/>
      <c r="T131" s="33">
        <f t="shared" si="24"/>
        <v>0</v>
      </c>
      <c r="U131" s="33">
        <f t="shared" si="24"/>
        <v>0</v>
      </c>
      <c r="V131" s="24">
        <f>_xlfn.COUNTIFS($E$15:$E$54,R131,$J$15:$J$54,$V$56)</f>
        <v>0</v>
      </c>
      <c r="W131" s="34">
        <f>_xlfn.COUNTIFS($E$15:$E$54,R131,$J$15:$J$54,$V$56,$K$15:$K$54,$W$57)</f>
        <v>0</v>
      </c>
      <c r="X131" s="24">
        <f>_xlfn.COUNTIFS($E$15:$E$54,R131,$J$15:$J$54,$X$56)</f>
        <v>0</v>
      </c>
      <c r="Y131" s="24">
        <f>_xlfn.COUNTIFS($E$15:$E$54,R131,$J$15:$J$54,$X$56,$K$15:$K$54,$Y$57)</f>
        <v>0</v>
      </c>
      <c r="Z131" s="24">
        <f>_xlfn.COUNTIFS($E$15:$E$54,R131,$J$15:$J$54,$Z$56)</f>
        <v>0</v>
      </c>
      <c r="AA131" s="24">
        <f>_xlfn.COUNTIFS($E$15:$E$54,R131,$J$15:$J$54,$Z$56,$K$15:$K$54,$AA$57)</f>
        <v>0</v>
      </c>
      <c r="AB131" s="24">
        <f>_xlfn.COUNTIFS($E$15:$E$54,R131,$J$15:$J$54,$AB$56)</f>
        <v>0</v>
      </c>
      <c r="AC131" s="24">
        <f>_xlfn.COUNTIFS($E$15:$E$54,R131,$J$15:$J$54,$AB$56,$K$15:$K$54,$AC$57)</f>
        <v>0</v>
      </c>
      <c r="AD131" s="24">
        <f>_xlfn.COUNTIFS($E$15:$E$54,R131,$J$15:$J$54,$AD$56)</f>
        <v>0</v>
      </c>
      <c r="AE131" s="24">
        <f>_xlfn.COUNTIFS($E$15:$E$54,R131,$J$15:$J$54,$AD$56,$K$15:$K$54,$AE$57)</f>
        <v>0</v>
      </c>
      <c r="AF131" s="24">
        <f>_xlfn.COUNTIFS($E$15:$E$54,R131,$J$15:$J$54,$AF$56)</f>
        <v>0</v>
      </c>
      <c r="AG131" s="24">
        <f>_xlfn.COUNTIFS($E$15:$E$54,R131,$J$15:$J$54,$AF$56,$K$15:$K$54,$AG$57)</f>
        <v>0</v>
      </c>
      <c r="AH131" s="175">
        <f>_xlfn.COUNTIFS($E$15:$E$54,R131,$H$15:$H$54,$AH$56)</f>
        <v>0</v>
      </c>
      <c r="AI131" s="175">
        <f>_xlfn.COUNTIFS($E$15:$E$54,R131,$H$15:$H$54,$AH$56,$K$15:$K$54,$AI$57)</f>
        <v>0</v>
      </c>
      <c r="AJ131" s="25">
        <f>_xlfn.COUNTIFS($E$15:$E$54,R131,$H$15:$H$54,$AJ$56)</f>
        <v>0</v>
      </c>
      <c r="AK131" s="176">
        <f>_xlfn.COUNTIFS($E$15:$E$54,R131,$H$15:$H$54,$AJ$56,$K$15:$K$54,$AK$57)</f>
        <v>0</v>
      </c>
      <c r="AL131" s="20"/>
      <c r="AM131" s="20"/>
      <c r="AN131" s="20"/>
      <c r="AO131" s="20"/>
      <c r="AP131" s="20"/>
      <c r="AQ131" s="20"/>
      <c r="AR131" s="20"/>
      <c r="AS131" s="20"/>
    </row>
    <row r="132" spans="18:45" ht="24" customHeight="1">
      <c r="R132" s="49" t="s">
        <v>243</v>
      </c>
      <c r="S132" s="157"/>
      <c r="T132" s="23">
        <f t="shared" si="24"/>
        <v>0</v>
      </c>
      <c r="U132" s="23">
        <f t="shared" si="24"/>
        <v>0</v>
      </c>
      <c r="V132" s="24">
        <f>_xlfn.COUNTIFS($E$15:$E$54,R132,$J$15:$J$54,$V$56)</f>
        <v>0</v>
      </c>
      <c r="W132" s="34">
        <f>_xlfn.COUNTIFS($E$15:$E$54,R132,$J$15:$J$54,$V$56,$K$15:$K$54,$W$57)</f>
        <v>0</v>
      </c>
      <c r="X132" s="24">
        <f>_xlfn.COUNTIFS($E$15:$E$54,R132,$J$15:$J$54,$X$56)</f>
        <v>0</v>
      </c>
      <c r="Y132" s="24">
        <f>_xlfn.COUNTIFS($E$15:$E$54,R132,$J$15:$J$54,$X$56,$K$15:$K$54,$Y$57)</f>
        <v>0</v>
      </c>
      <c r="Z132" s="24">
        <f>_xlfn.COUNTIFS($E$15:$E$54,R132,$J$15:$J$54,$Z$56)</f>
        <v>0</v>
      </c>
      <c r="AA132" s="24">
        <f>_xlfn.COUNTIFS($E$15:$E$54,R132,$J$15:$J$54,$Z$56,$K$15:$K$54,$AA$57)</f>
        <v>0</v>
      </c>
      <c r="AB132" s="24">
        <f>_xlfn.COUNTIFS($E$15:$E$54,R132,$J$15:$J$54,$AB$56)</f>
        <v>0</v>
      </c>
      <c r="AC132" s="24">
        <f>_xlfn.COUNTIFS($E$15:$E$54,R132,$J$15:$J$54,$AB$56,$K$15:$K$54,$AC$57)</f>
        <v>0</v>
      </c>
      <c r="AD132" s="24">
        <f>_xlfn.COUNTIFS($E$15:$E$54,R132,$J$15:$J$54,$AD$56)</f>
        <v>0</v>
      </c>
      <c r="AE132" s="24">
        <f>_xlfn.COUNTIFS($E$15:$E$54,R132,$J$15:$J$54,$AD$56,$K$15:$K$54,$AE$57)</f>
        <v>0</v>
      </c>
      <c r="AF132" s="24">
        <f>_xlfn.COUNTIFS($E$15:$E$54,R132,$J$15:$J$54,$AF$56)</f>
        <v>0</v>
      </c>
      <c r="AG132" s="24">
        <f>_xlfn.COUNTIFS($E$15:$E$54,R132,$J$15:$J$54,$AF$56,$K$15:$K$54,$AG$57)</f>
        <v>0</v>
      </c>
      <c r="AH132" s="175">
        <f>_xlfn.COUNTIFS($E$15:$E$54,R132,$H$15:$H$54,$AH$56)</f>
        <v>0</v>
      </c>
      <c r="AI132" s="175">
        <f>_xlfn.COUNTIFS($E$15:$E$54,R132,$H$15:$H$54,$AH$56,$K$15:$K$54,$AI$57)</f>
        <v>0</v>
      </c>
      <c r="AJ132" s="25">
        <f>_xlfn.COUNTIFS($E$15:$E$54,R132,$H$15:$H$54,$AJ$56)</f>
        <v>0</v>
      </c>
      <c r="AK132" s="176">
        <f>_xlfn.COUNTIFS($E$15:$E$54,R132,$H$15:$H$54,$AJ$56,$K$15:$K$54,$AK$57)</f>
        <v>0</v>
      </c>
      <c r="AL132" s="20"/>
      <c r="AM132" s="20"/>
      <c r="AN132" s="20"/>
      <c r="AO132" s="20"/>
      <c r="AP132" s="20"/>
      <c r="AQ132" s="20"/>
      <c r="AR132" s="20"/>
      <c r="AS132" s="20"/>
    </row>
    <row r="133" spans="18:45" ht="28.5" customHeight="1">
      <c r="R133" s="49" t="s">
        <v>244</v>
      </c>
      <c r="S133" s="157"/>
      <c r="T133" s="23">
        <f t="shared" si="24"/>
        <v>0</v>
      </c>
      <c r="U133" s="23">
        <f t="shared" si="24"/>
        <v>0</v>
      </c>
      <c r="V133" s="24">
        <f>_xlfn.COUNTIFS($E$15:$E$54,R133,$J$15:$J$54,$V$56)</f>
        <v>0</v>
      </c>
      <c r="W133" s="34">
        <f>_xlfn.COUNTIFS($E$15:$E$54,R133,$J$15:$J$54,$V$56,$K$15:$K$54,$W$57)</f>
        <v>0</v>
      </c>
      <c r="X133" s="24">
        <f>_xlfn.COUNTIFS($E$15:$E$54,R133,$J$15:$J$54,$X$56)</f>
        <v>0</v>
      </c>
      <c r="Y133" s="24">
        <f>_xlfn.COUNTIFS($E$15:$E$54,R133,$J$15:$J$54,$X$56,$K$15:$K$54,$Y$57)</f>
        <v>0</v>
      </c>
      <c r="Z133" s="24">
        <f>_xlfn.COUNTIFS($E$15:$E$54,R133,$J$15:$J$54,$Z$56)</f>
        <v>0</v>
      </c>
      <c r="AA133" s="24">
        <f>_xlfn.COUNTIFS($E$15:$E$54,R133,$J$15:$J$54,$Z$56,$K$15:$K$54,$AA$57)</f>
        <v>0</v>
      </c>
      <c r="AB133" s="24">
        <f>_xlfn.COUNTIFS($E$15:$E$54,R133,$J$15:$J$54,$AB$56)</f>
        <v>0</v>
      </c>
      <c r="AC133" s="24">
        <f>_xlfn.COUNTIFS($E$15:$E$54,R133,$J$15:$J$54,$AB$56,$K$15:$K$54,$AC$57)</f>
        <v>0</v>
      </c>
      <c r="AD133" s="24">
        <f>_xlfn.COUNTIFS($E$15:$E$54,R133,$J$15:$J$54,$AD$56)</f>
        <v>0</v>
      </c>
      <c r="AE133" s="24">
        <f>_xlfn.COUNTIFS($E$15:$E$54,R133,$J$15:$J$54,$AD$56,$K$15:$K$54,$AE$57)</f>
        <v>0</v>
      </c>
      <c r="AF133" s="24">
        <f>_xlfn.COUNTIFS($E$15:$E$54,R133,$J$15:$J$54,$AF$56)</f>
        <v>0</v>
      </c>
      <c r="AG133" s="24">
        <f>_xlfn.COUNTIFS($E$15:$E$54,R133,$J$15:$J$54,$AF$56,$K$15:$K$54,$AG$57)</f>
        <v>0</v>
      </c>
      <c r="AH133" s="175">
        <f>_xlfn.COUNTIFS($E$15:$E$54,R133,$H$15:$H$54,$AH$56)</f>
        <v>0</v>
      </c>
      <c r="AI133" s="175">
        <f>_xlfn.COUNTIFS($E$15:$E$54,R133,$H$15:$H$54,$AH$56,$K$15:$K$54,$AI$57)</f>
        <v>0</v>
      </c>
      <c r="AJ133" s="25">
        <f>_xlfn.COUNTIFS($E$15:$E$54,R133,$H$15:$H$54,$AJ$56)</f>
        <v>0</v>
      </c>
      <c r="AK133" s="176">
        <f>_xlfn.COUNTIFS($E$15:$E$54,R133,$H$15:$H$54,$AJ$56,$K$15:$K$54,$AK$57)</f>
        <v>0</v>
      </c>
      <c r="AL133" s="20"/>
      <c r="AM133" s="20"/>
      <c r="AN133" s="20"/>
      <c r="AO133" s="20"/>
      <c r="AP133" s="20"/>
      <c r="AQ133" s="20"/>
      <c r="AR133" s="20"/>
      <c r="AS133" s="20"/>
    </row>
    <row r="134" spans="18:45" ht="25.5" customHeight="1">
      <c r="R134" s="49" t="s">
        <v>245</v>
      </c>
      <c r="S134" s="157"/>
      <c r="T134" s="23">
        <f t="shared" si="24"/>
        <v>0</v>
      </c>
      <c r="U134" s="23">
        <f t="shared" si="24"/>
        <v>0</v>
      </c>
      <c r="V134" s="24">
        <f>_xlfn.COUNTIFS($E$15:$E$54,R134,$J$15:$J$54,$V$56)</f>
        <v>0</v>
      </c>
      <c r="W134" s="34">
        <f>_xlfn.COUNTIFS($E$15:$E$54,R134,$J$15:$J$54,$V$56,$K$15:$K$54,$W$57)</f>
        <v>0</v>
      </c>
      <c r="X134" s="24">
        <f>_xlfn.COUNTIFS($E$15:$E$54,R134,$J$15:$J$54,$X$56)</f>
        <v>0</v>
      </c>
      <c r="Y134" s="24">
        <f>_xlfn.COUNTIFS($E$15:$E$54,R134,$J$15:$J$54,$X$56,$K$15:$K$54,$Y$57)</f>
        <v>0</v>
      </c>
      <c r="Z134" s="24">
        <f>_xlfn.COUNTIFS($E$15:$E$54,R134,$J$15:$J$54,$Z$56)</f>
        <v>0</v>
      </c>
      <c r="AA134" s="24">
        <f>_xlfn.COUNTIFS($E$15:$E$54,R134,$J$15:$J$54,$Z$56,$K$15:$K$54,$AA$57)</f>
        <v>0</v>
      </c>
      <c r="AB134" s="24">
        <f>_xlfn.COUNTIFS($E$15:$E$54,R134,$J$15:$J$54,$AB$56)</f>
        <v>0</v>
      </c>
      <c r="AC134" s="24">
        <f>_xlfn.COUNTIFS($E$15:$E$54,R134,$J$15:$J$54,$AB$56,$K$15:$K$54,$AC$57)</f>
        <v>0</v>
      </c>
      <c r="AD134" s="24">
        <f>_xlfn.COUNTIFS($E$15:$E$54,R134,$J$15:$J$54,$AD$56)</f>
        <v>0</v>
      </c>
      <c r="AE134" s="24">
        <f>_xlfn.COUNTIFS($E$15:$E$54,R134,$J$15:$J$54,$AD$56,$K$15:$K$54,$AE$57)</f>
        <v>0</v>
      </c>
      <c r="AF134" s="24">
        <f>_xlfn.COUNTIFS($E$15:$E$54,R134,$J$15:$J$54,$AF$56)</f>
        <v>0</v>
      </c>
      <c r="AG134" s="24">
        <f>_xlfn.COUNTIFS($E$15:$E$54,R134,$J$15:$J$54,$AF$56,$K$15:$K$54,$AG$57)</f>
        <v>0</v>
      </c>
      <c r="AH134" s="175">
        <f>_xlfn.COUNTIFS($E$15:$E$54,R134,$H$15:$H$54,$AH$56)</f>
        <v>0</v>
      </c>
      <c r="AI134" s="175">
        <f>_xlfn.COUNTIFS($E$15:$E$54,R134,$H$15:$H$54,$AH$56,$K$15:$K$54,$AI$57)</f>
        <v>0</v>
      </c>
      <c r="AJ134" s="25">
        <f>_xlfn.COUNTIFS($E$15:$E$54,R134,$H$15:$H$54,$AJ$56)</f>
        <v>0</v>
      </c>
      <c r="AK134" s="176">
        <f>_xlfn.COUNTIFS($E$15:$E$54,R134,$H$15:$H$54,$AJ$56,$K$15:$K$54,$AK$57)</f>
        <v>0</v>
      </c>
      <c r="AL134" s="20"/>
      <c r="AM134" s="20"/>
      <c r="AN134" s="20"/>
      <c r="AO134" s="20"/>
      <c r="AP134" s="20"/>
      <c r="AQ134" s="20"/>
      <c r="AR134" s="20"/>
      <c r="AS134" s="20"/>
    </row>
    <row r="135" spans="18:45" ht="22.5" customHeight="1" thickBot="1">
      <c r="R135" s="50" t="s">
        <v>246</v>
      </c>
      <c r="S135" s="27"/>
      <c r="T135" s="28">
        <f t="shared" si="24"/>
        <v>0</v>
      </c>
      <c r="U135" s="28">
        <f t="shared" si="24"/>
        <v>0</v>
      </c>
      <c r="V135" s="29">
        <f>_xlfn.COUNTIFS($E$15:$E$54,R135,$J$15:$J$54,$V$56)</f>
        <v>0</v>
      </c>
      <c r="W135" s="29">
        <f>_xlfn.COUNTIFS($E$15:$E$54,R135,$J$15:$J$54,$V$56,$K$15:$K$54,$W$57)</f>
        <v>0</v>
      </c>
      <c r="X135" s="29">
        <f>_xlfn.COUNTIFS($E$15:$E$54,R135,$J$15:$J$54,$X$56)</f>
        <v>0</v>
      </c>
      <c r="Y135" s="29">
        <f>_xlfn.COUNTIFS($E$15:$E$54,R135,$J$15:$J$54,$X$56,$K$15:$K$54,$Y$57)</f>
        <v>0</v>
      </c>
      <c r="Z135" s="29">
        <f>_xlfn.COUNTIFS($E$15:$E$54,R135,$J$15:$J$54,$Z$56)</f>
        <v>0</v>
      </c>
      <c r="AA135" s="29">
        <f>_xlfn.COUNTIFS($E$15:$E$54,R135,$J$15:$J$54,$Z$56,$K$15:$K$54,$AA$57)</f>
        <v>0</v>
      </c>
      <c r="AB135" s="29">
        <f>_xlfn.COUNTIFS($E$15:$E$54,R135,$J$15:$J$54,$AB$56)</f>
        <v>0</v>
      </c>
      <c r="AC135" s="29">
        <f>_xlfn.COUNTIFS($E$15:$E$54,R135,$J$15:$J$54,$AB$56,$K$15:$K$54,$AC$57)</f>
        <v>0</v>
      </c>
      <c r="AD135" s="29">
        <f>_xlfn.COUNTIFS($E$15:$E$54,R135,$J$15:$J$54,$AD$56)</f>
        <v>0</v>
      </c>
      <c r="AE135" s="29">
        <f>_xlfn.COUNTIFS($E$15:$E$54,R135,$J$15:$J$54,$AD$56,$K$15:$K$54,$AE$57)</f>
        <v>0</v>
      </c>
      <c r="AF135" s="29">
        <f>_xlfn.COUNTIFS($E$15:$E$54,R135,$J$15:$J$54,$AF$56)</f>
        <v>0</v>
      </c>
      <c r="AG135" s="29">
        <f>_xlfn.COUNTIFS($E$15:$E$54,R135,$J$15:$J$54,$AF$56,$K$15:$K$54,$AG$57)</f>
        <v>0</v>
      </c>
      <c r="AH135" s="182">
        <f>_xlfn.COUNTIFS($E$15:$E$54,R135,$H$15:$H$54,$AH$56)</f>
        <v>0</v>
      </c>
      <c r="AI135" s="178">
        <f>_xlfn.COUNTIFS($E$15:$E$54,R135,$H$15:$H$54,$AH$56,$K$15:$K$54,$AI$57)</f>
        <v>0</v>
      </c>
      <c r="AJ135" s="30">
        <f>_xlfn.COUNTIFS($E$15:$E$54,R135,$H$15:$H$54,$AJ$56)</f>
        <v>0</v>
      </c>
      <c r="AK135" s="179">
        <f>_xlfn.COUNTIFS($E$15:$E$54,R135,$H$15:$H$54,$AJ$56,$K$15:$K$54,$AK$57)</f>
        <v>0</v>
      </c>
      <c r="AL135" s="20"/>
      <c r="AM135" s="20"/>
      <c r="AN135" s="20"/>
      <c r="AO135" s="20"/>
      <c r="AP135" s="20"/>
      <c r="AQ135" s="20"/>
      <c r="AR135" s="20"/>
      <c r="AS135" s="20"/>
    </row>
    <row r="136" spans="17:45" ht="36" customHeight="1">
      <c r="Q136" s="161" t="s">
        <v>247</v>
      </c>
      <c r="R136" s="39" t="s">
        <v>248</v>
      </c>
      <c r="S136" s="36">
        <v>70</v>
      </c>
      <c r="T136" s="33">
        <f t="shared" si="24"/>
        <v>0</v>
      </c>
      <c r="U136" s="33">
        <f t="shared" si="24"/>
        <v>0</v>
      </c>
      <c r="V136" s="33">
        <f>SUM(V137:V140)</f>
        <v>0</v>
      </c>
      <c r="W136" s="33">
        <f aca="true" t="shared" si="26" ref="W136:AK136">SUM(W137:W140)</f>
        <v>0</v>
      </c>
      <c r="X136" s="33">
        <f t="shared" si="26"/>
        <v>0</v>
      </c>
      <c r="Y136" s="33">
        <f t="shared" si="26"/>
        <v>0</v>
      </c>
      <c r="Z136" s="33">
        <f t="shared" si="26"/>
        <v>0</v>
      </c>
      <c r="AA136" s="33">
        <f t="shared" si="26"/>
        <v>0</v>
      </c>
      <c r="AB136" s="33">
        <f t="shared" si="26"/>
        <v>0</v>
      </c>
      <c r="AC136" s="33">
        <f t="shared" si="26"/>
        <v>0</v>
      </c>
      <c r="AD136" s="33">
        <f t="shared" si="26"/>
        <v>0</v>
      </c>
      <c r="AE136" s="33">
        <f t="shared" si="26"/>
        <v>0</v>
      </c>
      <c r="AF136" s="33">
        <f t="shared" si="26"/>
        <v>0</v>
      </c>
      <c r="AG136" s="33">
        <f t="shared" si="26"/>
        <v>0</v>
      </c>
      <c r="AH136" s="47">
        <f t="shared" si="26"/>
        <v>0</v>
      </c>
      <c r="AI136" s="33">
        <f t="shared" si="26"/>
        <v>0</v>
      </c>
      <c r="AJ136" s="33">
        <f t="shared" si="26"/>
        <v>0</v>
      </c>
      <c r="AK136" s="33">
        <f t="shared" si="26"/>
        <v>0</v>
      </c>
      <c r="AL136" s="20"/>
      <c r="AM136" s="20"/>
      <c r="AN136" s="20"/>
      <c r="AO136" s="20"/>
      <c r="AP136" s="20"/>
      <c r="AQ136" s="20"/>
      <c r="AR136" s="20"/>
      <c r="AS136" s="20"/>
    </row>
    <row r="137" spans="18:45" ht="24" customHeight="1">
      <c r="R137" s="21" t="s">
        <v>249</v>
      </c>
      <c r="S137" s="157"/>
      <c r="T137" s="23">
        <f t="shared" si="24"/>
        <v>0</v>
      </c>
      <c r="U137" s="23">
        <f t="shared" si="24"/>
        <v>0</v>
      </c>
      <c r="V137" s="24">
        <f>_xlfn.COUNTIFS($E$15:$E$54,R137,$J$15:$J$54,$V$56)</f>
        <v>0</v>
      </c>
      <c r="W137" s="34">
        <f>_xlfn.COUNTIFS($E$15:$E$54,R137,$J$15:$J$54,$V$56,$K$15:$K$54,$W$57)</f>
        <v>0</v>
      </c>
      <c r="X137" s="24">
        <f>_xlfn.COUNTIFS($E$15:$E$54,R137,$J$15:$J$54,$X$56)</f>
        <v>0</v>
      </c>
      <c r="Y137" s="24">
        <f>_xlfn.COUNTIFS($E$15:$E$54,R137,$J$15:$J$54,$X$56,$K$15:$K$54,$Y$57)</f>
        <v>0</v>
      </c>
      <c r="Z137" s="24">
        <f>_xlfn.COUNTIFS($E$15:$E$54,R137,$J$15:$J$54,$Z$56)</f>
        <v>0</v>
      </c>
      <c r="AA137" s="24">
        <f>_xlfn.COUNTIFS($E$15:$E$54,R137,$J$15:$J$54,$Z$56,$K$15:$K$54,$AA$57)</f>
        <v>0</v>
      </c>
      <c r="AB137" s="24">
        <f>_xlfn.COUNTIFS($E$15:$E$54,R137,$J$15:$J$54,$AB$56)</f>
        <v>0</v>
      </c>
      <c r="AC137" s="24">
        <f>_xlfn.COUNTIFS($E$15:$E$54,R137,$J$15:$J$54,$AB$56,$K$15:$K$54,$AC$57)</f>
        <v>0</v>
      </c>
      <c r="AD137" s="24">
        <f>_xlfn.COUNTIFS($E$15:$E$54,R137,$J$15:$J$54,$AD$56)</f>
        <v>0</v>
      </c>
      <c r="AE137" s="24">
        <f>_xlfn.COUNTIFS($E$15:$E$54,R137,$J$15:$J$54,$AD$56,$K$15:$K$54,$AE$57)</f>
        <v>0</v>
      </c>
      <c r="AF137" s="24">
        <f>_xlfn.COUNTIFS($E$15:$E$54,R137,$J$15:$J$54,$AF$56)</f>
        <v>0</v>
      </c>
      <c r="AG137" s="24">
        <f>_xlfn.COUNTIFS($E$15:$E$54,R137,$J$15:$J$54,$AF$56,$K$15:$K$54,$AG$57)</f>
        <v>0</v>
      </c>
      <c r="AH137" s="175">
        <f>_xlfn.COUNTIFS($E$15:$E$54,R137,$H$15:$H$54,$AH$56)</f>
        <v>0</v>
      </c>
      <c r="AI137" s="175">
        <f>_xlfn.COUNTIFS($E$15:$E$54,R137,$H$15:$H$54,$AH$56,$K$15:$K$54,$AI$57)</f>
        <v>0</v>
      </c>
      <c r="AJ137" s="25">
        <f>_xlfn.COUNTIFS($E$15:$E$54,R137,$H$15:$H$54,$AJ$56)</f>
        <v>0</v>
      </c>
      <c r="AK137" s="176">
        <f>_xlfn.COUNTIFS($E$15:$E$54,R137,$H$15:$H$54,$AJ$56,$K$15:$K$54,$AK$57)</f>
        <v>0</v>
      </c>
      <c r="AL137" s="20"/>
      <c r="AM137" s="20"/>
      <c r="AN137" s="20"/>
      <c r="AO137" s="20"/>
      <c r="AP137" s="20"/>
      <c r="AQ137" s="20"/>
      <c r="AR137" s="20"/>
      <c r="AS137" s="20"/>
    </row>
    <row r="138" spans="18:45" ht="22.5" customHeight="1">
      <c r="R138" s="21" t="s">
        <v>250</v>
      </c>
      <c r="S138" s="157"/>
      <c r="T138" s="23">
        <f t="shared" si="24"/>
        <v>0</v>
      </c>
      <c r="U138" s="23">
        <f t="shared" si="24"/>
        <v>0</v>
      </c>
      <c r="V138" s="24">
        <f>_xlfn.COUNTIFS($E$15:$E$54,R138,$J$15:$J$54,$V$56)</f>
        <v>0</v>
      </c>
      <c r="W138" s="34">
        <f>_xlfn.COUNTIFS($E$15:$E$54,R138,$J$15:$J$54,$V$56,$K$15:$K$54,$W$57)</f>
        <v>0</v>
      </c>
      <c r="X138" s="24">
        <f>_xlfn.COUNTIFS($E$15:$E$54,R138,$J$15:$J$54,$X$56)</f>
        <v>0</v>
      </c>
      <c r="Y138" s="24">
        <f>_xlfn.COUNTIFS($E$15:$E$54,R138,$J$15:$J$54,$X$56,$K$15:$K$54,$Y$57)</f>
        <v>0</v>
      </c>
      <c r="Z138" s="24">
        <f>_xlfn.COUNTIFS($E$15:$E$54,R138,$J$15:$J$54,$Z$56)</f>
        <v>0</v>
      </c>
      <c r="AA138" s="24">
        <f>_xlfn.COUNTIFS($E$15:$E$54,R138,$J$15:$J$54,$Z$56,$K$15:$K$54,$AA$57)</f>
        <v>0</v>
      </c>
      <c r="AB138" s="24">
        <f>_xlfn.COUNTIFS($E$15:$E$54,R138,$J$15:$J$54,$AB$56)</f>
        <v>0</v>
      </c>
      <c r="AC138" s="24">
        <f>_xlfn.COUNTIFS($E$15:$E$54,R138,$J$15:$J$54,$AB$56,$K$15:$K$54,$AC$57)</f>
        <v>0</v>
      </c>
      <c r="AD138" s="24">
        <f>_xlfn.COUNTIFS($E$15:$E$54,R138,$J$15:$J$54,$AD$56)</f>
        <v>0</v>
      </c>
      <c r="AE138" s="24">
        <f>_xlfn.COUNTIFS($E$15:$E$54,R138,$J$15:$J$54,$AD$56,$K$15:$K$54,$AE$57)</f>
        <v>0</v>
      </c>
      <c r="AF138" s="24">
        <f>_xlfn.COUNTIFS($E$15:$E$54,R138,$J$15:$J$54,$AF$56)</f>
        <v>0</v>
      </c>
      <c r="AG138" s="24">
        <f>_xlfn.COUNTIFS($E$15:$E$54,R138,$J$15:$J$54,$AF$56,$K$15:$K$54,$AG$57)</f>
        <v>0</v>
      </c>
      <c r="AH138" s="175">
        <f>_xlfn.COUNTIFS($E$15:$E$54,R138,$H$15:$H$54,$AH$56)</f>
        <v>0</v>
      </c>
      <c r="AI138" s="175">
        <f>_xlfn.COUNTIFS($E$15:$E$54,R138,$H$15:$H$54,$AH$56,$K$15:$K$54,$AI$57)</f>
        <v>0</v>
      </c>
      <c r="AJ138" s="25">
        <f>_xlfn.COUNTIFS($E$15:$E$54,R138,$H$15:$H$54,$AJ$56)</f>
        <v>0</v>
      </c>
      <c r="AK138" s="176">
        <f>_xlfn.COUNTIFS($E$15:$E$54,R138,$H$15:$H$54,$AJ$56,$K$15:$K$54,$AK$57)</f>
        <v>0</v>
      </c>
      <c r="AL138" s="20"/>
      <c r="AM138" s="20"/>
      <c r="AN138" s="20"/>
      <c r="AO138" s="20"/>
      <c r="AP138" s="20"/>
      <c r="AQ138" s="20"/>
      <c r="AR138" s="20"/>
      <c r="AS138" s="20"/>
    </row>
    <row r="139" spans="18:45" ht="24.75" customHeight="1">
      <c r="R139" s="21" t="s">
        <v>251</v>
      </c>
      <c r="S139" s="157"/>
      <c r="T139" s="23">
        <f t="shared" si="24"/>
        <v>0</v>
      </c>
      <c r="U139" s="23">
        <f t="shared" si="24"/>
        <v>0</v>
      </c>
      <c r="V139" s="24">
        <f>_xlfn.COUNTIFS($E$15:$E$54,R139,$J$15:$J$54,$V$56)</f>
        <v>0</v>
      </c>
      <c r="W139" s="34">
        <f>_xlfn.COUNTIFS($E$15:$E$54,R139,$J$15:$J$54,$V$56,$K$15:$K$54,$W$57)</f>
        <v>0</v>
      </c>
      <c r="X139" s="24">
        <f>_xlfn.COUNTIFS($E$15:$E$54,R139,$J$15:$J$54,$X$56)</f>
        <v>0</v>
      </c>
      <c r="Y139" s="24">
        <f>_xlfn.COUNTIFS($E$15:$E$54,R139,$J$15:$J$54,$X$56,$K$15:$K$54,$Y$57)</f>
        <v>0</v>
      </c>
      <c r="Z139" s="24">
        <f>_xlfn.COUNTIFS($E$15:$E$54,R139,$J$15:$J$54,$Z$56)</f>
        <v>0</v>
      </c>
      <c r="AA139" s="24">
        <f>_xlfn.COUNTIFS($E$15:$E$54,R139,$J$15:$J$54,$Z$56,$K$15:$K$54,$AA$57)</f>
        <v>0</v>
      </c>
      <c r="AB139" s="24">
        <f>_xlfn.COUNTIFS($E$15:$E$54,R139,$J$15:$J$54,$AB$56)</f>
        <v>0</v>
      </c>
      <c r="AC139" s="24">
        <f>_xlfn.COUNTIFS($E$15:$E$54,R139,$J$15:$J$54,$AB$56,$K$15:$K$54,$AC$57)</f>
        <v>0</v>
      </c>
      <c r="AD139" s="24">
        <f>_xlfn.COUNTIFS($E$15:$E$54,R139,$J$15:$J$54,$AD$56)</f>
        <v>0</v>
      </c>
      <c r="AE139" s="24">
        <f>_xlfn.COUNTIFS($E$15:$E$54,R139,$J$15:$J$54,$AD$56,$K$15:$K$54,$AE$57)</f>
        <v>0</v>
      </c>
      <c r="AF139" s="24">
        <f>_xlfn.COUNTIFS($E$15:$E$54,R139,$J$15:$J$54,$AF$56)</f>
        <v>0</v>
      </c>
      <c r="AG139" s="24">
        <f>_xlfn.COUNTIFS($E$15:$E$54,R139,$J$15:$J$54,$AF$56,$K$15:$K$54,$AG$57)</f>
        <v>0</v>
      </c>
      <c r="AH139" s="175">
        <f>_xlfn.COUNTIFS($E$15:$E$54,R139,$H$15:$H$54,$AH$56)</f>
        <v>0</v>
      </c>
      <c r="AI139" s="175">
        <f>_xlfn.COUNTIFS($E$15:$E$54,R139,$H$15:$H$54,$AH$56,$K$15:$K$54,$AI$57)</f>
        <v>0</v>
      </c>
      <c r="AJ139" s="25">
        <f>_xlfn.COUNTIFS($E$15:$E$54,R139,$H$15:$H$54,$AJ$56)</f>
        <v>0</v>
      </c>
      <c r="AK139" s="176">
        <f>_xlfn.COUNTIFS($E$15:$E$54,R139,$H$15:$H$54,$AJ$56,$K$15:$K$54,$AK$57)</f>
        <v>0</v>
      </c>
      <c r="AL139" s="20"/>
      <c r="AM139" s="20"/>
      <c r="AN139" s="20"/>
      <c r="AO139" s="20"/>
      <c r="AP139" s="20"/>
      <c r="AQ139" s="20"/>
      <c r="AR139" s="20"/>
      <c r="AS139" s="20"/>
    </row>
    <row r="140" spans="18:45" ht="23.25" customHeight="1" thickBot="1">
      <c r="R140" s="26" t="s">
        <v>252</v>
      </c>
      <c r="S140" s="27"/>
      <c r="T140" s="28">
        <f t="shared" si="24"/>
        <v>0</v>
      </c>
      <c r="U140" s="28">
        <f t="shared" si="24"/>
        <v>0</v>
      </c>
      <c r="V140" s="29">
        <f>_xlfn.COUNTIFS($E$15:$E$54,R140,$J$15:$J$54,$V$56)</f>
        <v>0</v>
      </c>
      <c r="W140" s="29">
        <f>_xlfn.COUNTIFS($E$15:$E$54,R140,$J$15:$J$54,$V$56,$K$15:$K$54,$W$57)</f>
        <v>0</v>
      </c>
      <c r="X140" s="29">
        <f>_xlfn.COUNTIFS($E$15:$E$54,R140,$J$15:$J$54,$X$56)</f>
        <v>0</v>
      </c>
      <c r="Y140" s="29">
        <f>_xlfn.COUNTIFS($E$15:$E$54,R140,$J$15:$J$54,$X$56,$K$15:$K$54,$Y$57)</f>
        <v>0</v>
      </c>
      <c r="Z140" s="29">
        <f>_xlfn.COUNTIFS($E$15:$E$54,R140,$J$15:$J$54,$Z$56)</f>
        <v>0</v>
      </c>
      <c r="AA140" s="29">
        <f>_xlfn.COUNTIFS($E$15:$E$54,R140,$J$15:$J$54,$Z$56,$K$15:$K$54,$AA$57)</f>
        <v>0</v>
      </c>
      <c r="AB140" s="29">
        <f>_xlfn.COUNTIFS($E$15:$E$54,R140,$J$15:$J$54,$AB$56)</f>
        <v>0</v>
      </c>
      <c r="AC140" s="29">
        <f>_xlfn.COUNTIFS($E$15:$E$54,R140,$J$15:$J$54,$AB$56,$K$15:$K$54,$AC$57)</f>
        <v>0</v>
      </c>
      <c r="AD140" s="29">
        <f>_xlfn.COUNTIFS($E$15:$E$54,R140,$J$15:$J$54,$AD$56)</f>
        <v>0</v>
      </c>
      <c r="AE140" s="29">
        <f>_xlfn.COUNTIFS($E$15:$E$54,R140,$J$15:$J$54,$AD$56,$K$15:$K$54,$AE$57)</f>
        <v>0</v>
      </c>
      <c r="AF140" s="29">
        <f>_xlfn.COUNTIFS($E$15:$E$54,R140,$J$15:$J$54,$AF$56)</f>
        <v>0</v>
      </c>
      <c r="AG140" s="29">
        <f>_xlfn.COUNTIFS($E$15:$E$54,R140,$J$15:$J$54,$AF$56,$K$15:$K$54,$AG$57)</f>
        <v>0</v>
      </c>
      <c r="AH140" s="178">
        <f>_xlfn.COUNTIFS($E$15:$E$54,R140,$H$15:$H$54,$AH$56)</f>
        <v>0</v>
      </c>
      <c r="AI140" s="178">
        <f>_xlfn.COUNTIFS($E$15:$E$54,R140,$H$15:$H$54,$AH$56,$K$15:$K$54,$AI$57)</f>
        <v>0</v>
      </c>
      <c r="AJ140" s="30">
        <f>_xlfn.COUNTIFS($E$15:$E$54,R140,$H$15:$H$54,$AJ$56)</f>
        <v>0</v>
      </c>
      <c r="AK140" s="179">
        <f>_xlfn.COUNTIFS($E$15:$E$54,R140,$H$15:$H$54,$AJ$56,$K$15:$K$54,$AK$57)</f>
        <v>0</v>
      </c>
      <c r="AL140" s="20"/>
      <c r="AM140" s="20"/>
      <c r="AN140" s="20"/>
      <c r="AO140" s="20"/>
      <c r="AP140" s="20"/>
      <c r="AQ140" s="20"/>
      <c r="AR140" s="20"/>
      <c r="AS140" s="20"/>
    </row>
    <row r="141" spans="18:45" ht="37.5" customHeight="1">
      <c r="R141" s="39" t="s">
        <v>253</v>
      </c>
      <c r="S141" s="36">
        <v>71</v>
      </c>
      <c r="T141" s="33">
        <f t="shared" si="24"/>
        <v>0</v>
      </c>
      <c r="U141" s="33">
        <f t="shared" si="24"/>
        <v>0</v>
      </c>
      <c r="V141" s="33"/>
      <c r="W141" s="33"/>
      <c r="X141" s="33"/>
      <c r="Y141" s="33"/>
      <c r="Z141" s="33"/>
      <c r="AA141" s="33"/>
      <c r="AB141" s="33"/>
      <c r="AC141" s="33"/>
      <c r="AD141" s="33"/>
      <c r="AE141" s="33"/>
      <c r="AF141" s="33"/>
      <c r="AG141" s="33"/>
      <c r="AH141" s="33"/>
      <c r="AI141" s="33"/>
      <c r="AJ141" s="33"/>
      <c r="AK141" s="51"/>
      <c r="AL141" s="20"/>
      <c r="AM141" s="20"/>
      <c r="AN141" s="20"/>
      <c r="AO141" s="160"/>
      <c r="AP141" s="20"/>
      <c r="AQ141" s="20"/>
      <c r="AR141" s="20"/>
      <c r="AS141" s="160"/>
    </row>
    <row r="144" spans="18:46" ht="15">
      <c r="R144" s="241" t="s">
        <v>254</v>
      </c>
      <c r="S144" s="241"/>
      <c r="T144" s="245" t="s">
        <v>255</v>
      </c>
      <c r="U144" s="241" t="s">
        <v>12</v>
      </c>
      <c r="V144" s="245" t="s">
        <v>163</v>
      </c>
      <c r="W144" s="246" t="s">
        <v>26</v>
      </c>
      <c r="X144" s="246"/>
      <c r="Y144" s="246"/>
      <c r="Z144" s="246"/>
      <c r="AA144" s="246"/>
      <c r="AB144" s="246"/>
      <c r="AC144" s="246"/>
      <c r="AD144" s="246"/>
      <c r="AE144" s="246"/>
      <c r="AF144" s="246"/>
      <c r="AG144" s="246"/>
      <c r="AH144" s="246"/>
      <c r="AI144" s="246" t="s">
        <v>414</v>
      </c>
      <c r="AJ144" s="246"/>
      <c r="AK144" s="246"/>
      <c r="AL144" s="246"/>
      <c r="AM144" s="247"/>
      <c r="AN144" s="247"/>
      <c r="AO144" s="247"/>
      <c r="AP144" s="247"/>
      <c r="AQ144" s="247"/>
      <c r="AR144" s="247"/>
      <c r="AS144" s="247"/>
      <c r="AT144" s="247"/>
    </row>
    <row r="145" spans="18:46" ht="25.5" customHeight="1">
      <c r="R145" s="241"/>
      <c r="S145" s="241"/>
      <c r="T145" s="245"/>
      <c r="U145" s="241"/>
      <c r="V145" s="245"/>
      <c r="W145" s="241" t="s">
        <v>27</v>
      </c>
      <c r="X145" s="241"/>
      <c r="Y145" s="241" t="s">
        <v>28</v>
      </c>
      <c r="Z145" s="241"/>
      <c r="AA145" s="241" t="s">
        <v>29</v>
      </c>
      <c r="AB145" s="241"/>
      <c r="AC145" s="241" t="s">
        <v>30</v>
      </c>
      <c r="AD145" s="241"/>
      <c r="AE145" s="241" t="s">
        <v>31</v>
      </c>
      <c r="AF145" s="241"/>
      <c r="AG145" s="241" t="s">
        <v>32</v>
      </c>
      <c r="AH145" s="241"/>
      <c r="AI145" s="241" t="s">
        <v>672</v>
      </c>
      <c r="AJ145" s="241"/>
      <c r="AK145" s="241" t="s">
        <v>674</v>
      </c>
      <c r="AL145" s="241"/>
      <c r="AM145" s="244"/>
      <c r="AN145" s="244"/>
      <c r="AO145" s="244"/>
      <c r="AP145" s="244"/>
      <c r="AQ145" s="244"/>
      <c r="AR145" s="244"/>
      <c r="AS145" s="244"/>
      <c r="AT145" s="244"/>
    </row>
    <row r="146" spans="18:46" ht="15">
      <c r="R146" s="241"/>
      <c r="S146" s="241"/>
      <c r="T146" s="245"/>
      <c r="U146" s="241"/>
      <c r="V146" s="245"/>
      <c r="W146" s="157" t="s">
        <v>12</v>
      </c>
      <c r="X146" s="157" t="s">
        <v>33</v>
      </c>
      <c r="Y146" s="157" t="s">
        <v>12</v>
      </c>
      <c r="Z146" s="157" t="s">
        <v>33</v>
      </c>
      <c r="AA146" s="157" t="s">
        <v>12</v>
      </c>
      <c r="AB146" s="157" t="s">
        <v>33</v>
      </c>
      <c r="AC146" s="157" t="s">
        <v>12</v>
      </c>
      <c r="AD146" s="157" t="s">
        <v>33</v>
      </c>
      <c r="AE146" s="157" t="s">
        <v>12</v>
      </c>
      <c r="AF146" s="157" t="s">
        <v>33</v>
      </c>
      <c r="AG146" s="157" t="s">
        <v>12</v>
      </c>
      <c r="AH146" s="157" t="s">
        <v>33</v>
      </c>
      <c r="AI146" s="157" t="s">
        <v>12</v>
      </c>
      <c r="AJ146" s="157" t="s">
        <v>33</v>
      </c>
      <c r="AK146" s="157" t="s">
        <v>12</v>
      </c>
      <c r="AL146" s="157" t="s">
        <v>33</v>
      </c>
      <c r="AM146" s="158"/>
      <c r="AN146" s="158"/>
      <c r="AO146" s="158"/>
      <c r="AP146" s="158"/>
      <c r="AQ146" s="158"/>
      <c r="AR146" s="158"/>
      <c r="AS146" s="158"/>
      <c r="AT146" s="158"/>
    </row>
    <row r="147" spans="18:46" ht="15">
      <c r="R147" s="238" t="s">
        <v>165</v>
      </c>
      <c r="S147" s="239"/>
      <c r="T147" s="157" t="s">
        <v>166</v>
      </c>
      <c r="U147" s="157">
        <v>1</v>
      </c>
      <c r="V147" s="157">
        <v>2</v>
      </c>
      <c r="W147" s="157">
        <v>3</v>
      </c>
      <c r="X147" s="157">
        <v>4</v>
      </c>
      <c r="Y147" s="157">
        <v>5</v>
      </c>
      <c r="Z147" s="157">
        <v>6</v>
      </c>
      <c r="AA147" s="157">
        <v>7</v>
      </c>
      <c r="AB147" s="157">
        <v>8</v>
      </c>
      <c r="AC147" s="157">
        <v>9</v>
      </c>
      <c r="AD147" s="157">
        <v>10</v>
      </c>
      <c r="AE147" s="157">
        <v>11</v>
      </c>
      <c r="AF147" s="157">
        <v>12</v>
      </c>
      <c r="AG147" s="157">
        <v>13</v>
      </c>
      <c r="AH147" s="157">
        <v>14</v>
      </c>
      <c r="AI147" s="157">
        <v>15</v>
      </c>
      <c r="AJ147" s="157">
        <v>16</v>
      </c>
      <c r="AK147" s="157">
        <v>17</v>
      </c>
      <c r="AL147" s="157">
        <v>18</v>
      </c>
      <c r="AM147" s="158"/>
      <c r="AN147" s="158"/>
      <c r="AO147" s="158"/>
      <c r="AP147" s="158"/>
      <c r="AQ147" s="158"/>
      <c r="AR147" s="158"/>
      <c r="AS147" s="158"/>
      <c r="AT147" s="158"/>
    </row>
    <row r="148" spans="18:46" ht="15">
      <c r="R148" s="240" t="s">
        <v>418</v>
      </c>
      <c r="S148" s="240"/>
      <c r="T148" s="157">
        <v>1</v>
      </c>
      <c r="U148" s="21">
        <f>U149+U181+U182+U183+U184</f>
        <v>0</v>
      </c>
      <c r="V148" s="21">
        <f aca="true" t="shared" si="27" ref="V148:AL148">V149+V181+V182+V183+V184</f>
        <v>0</v>
      </c>
      <c r="W148" s="21">
        <f t="shared" si="27"/>
        <v>0</v>
      </c>
      <c r="X148" s="21">
        <f t="shared" si="27"/>
        <v>0</v>
      </c>
      <c r="Y148" s="21">
        <f t="shared" si="27"/>
        <v>0</v>
      </c>
      <c r="Z148" s="21">
        <f t="shared" si="27"/>
        <v>0</v>
      </c>
      <c r="AA148" s="21">
        <f t="shared" si="27"/>
        <v>0</v>
      </c>
      <c r="AB148" s="21">
        <f t="shared" si="27"/>
        <v>0</v>
      </c>
      <c r="AC148" s="21">
        <f t="shared" si="27"/>
        <v>0</v>
      </c>
      <c r="AD148" s="21">
        <f t="shared" si="27"/>
        <v>0</v>
      </c>
      <c r="AE148" s="21">
        <f t="shared" si="27"/>
        <v>0</v>
      </c>
      <c r="AF148" s="21">
        <f t="shared" si="27"/>
        <v>0</v>
      </c>
      <c r="AG148" s="21">
        <f t="shared" si="27"/>
        <v>0</v>
      </c>
      <c r="AH148" s="21">
        <f t="shared" si="27"/>
        <v>0</v>
      </c>
      <c r="AI148" s="21">
        <f t="shared" si="27"/>
        <v>0</v>
      </c>
      <c r="AJ148" s="21">
        <f t="shared" si="27"/>
        <v>0</v>
      </c>
      <c r="AK148" s="21">
        <f t="shared" si="27"/>
        <v>0</v>
      </c>
      <c r="AL148" s="21">
        <f t="shared" si="27"/>
        <v>0</v>
      </c>
      <c r="AM148" s="22"/>
      <c r="AN148" s="22"/>
      <c r="AO148" s="22"/>
      <c r="AP148" s="22"/>
      <c r="AQ148" s="22"/>
      <c r="AR148" s="22"/>
      <c r="AS148" s="22"/>
      <c r="AT148" s="22"/>
    </row>
    <row r="149" spans="18:46" ht="29.25" customHeight="1">
      <c r="R149" s="240" t="s">
        <v>256</v>
      </c>
      <c r="S149" s="240"/>
      <c r="T149" s="157">
        <v>2</v>
      </c>
      <c r="U149" s="21">
        <f>SUM(U150,U168:U180)</f>
        <v>0</v>
      </c>
      <c r="V149" s="21">
        <f aca="true" t="shared" si="28" ref="V149:AL149">SUM(V150,V168:V180)</f>
        <v>0</v>
      </c>
      <c r="W149" s="21">
        <f t="shared" si="28"/>
        <v>0</v>
      </c>
      <c r="X149" s="21">
        <f t="shared" si="28"/>
        <v>0</v>
      </c>
      <c r="Y149" s="21">
        <f t="shared" si="28"/>
        <v>0</v>
      </c>
      <c r="Z149" s="21">
        <f t="shared" si="28"/>
        <v>0</v>
      </c>
      <c r="AA149" s="21">
        <f t="shared" si="28"/>
        <v>0</v>
      </c>
      <c r="AB149" s="21">
        <f t="shared" si="28"/>
        <v>0</v>
      </c>
      <c r="AC149" s="21">
        <f t="shared" si="28"/>
        <v>0</v>
      </c>
      <c r="AD149" s="21">
        <f t="shared" si="28"/>
        <v>0</v>
      </c>
      <c r="AE149" s="21">
        <f t="shared" si="28"/>
        <v>0</v>
      </c>
      <c r="AF149" s="21">
        <f t="shared" si="28"/>
        <v>0</v>
      </c>
      <c r="AG149" s="21">
        <f t="shared" si="28"/>
        <v>0</v>
      </c>
      <c r="AH149" s="21">
        <f t="shared" si="28"/>
        <v>0</v>
      </c>
      <c r="AI149" s="21">
        <f t="shared" si="28"/>
        <v>0</v>
      </c>
      <c r="AJ149" s="21">
        <f t="shared" si="28"/>
        <v>0</v>
      </c>
      <c r="AK149" s="21">
        <f t="shared" si="28"/>
        <v>0</v>
      </c>
      <c r="AL149" s="21">
        <f t="shared" si="28"/>
        <v>0</v>
      </c>
      <c r="AM149" s="22"/>
      <c r="AN149" s="22"/>
      <c r="AO149" s="22"/>
      <c r="AP149" s="22"/>
      <c r="AQ149" s="22"/>
      <c r="AR149" s="22"/>
      <c r="AS149" s="22"/>
      <c r="AT149" s="22"/>
    </row>
    <row r="150" spans="18:46" ht="15">
      <c r="R150" s="241" t="s">
        <v>419</v>
      </c>
      <c r="S150" s="241"/>
      <c r="T150" s="157">
        <v>3</v>
      </c>
      <c r="U150" s="21">
        <f>SUM(U151:U167)</f>
        <v>0</v>
      </c>
      <c r="V150" s="21">
        <f aca="true" t="shared" si="29" ref="V150:AL150">SUM(V151:V167)</f>
        <v>0</v>
      </c>
      <c r="W150" s="21">
        <f t="shared" si="29"/>
        <v>0</v>
      </c>
      <c r="X150" s="21">
        <f t="shared" si="29"/>
        <v>0</v>
      </c>
      <c r="Y150" s="21">
        <f t="shared" si="29"/>
        <v>0</v>
      </c>
      <c r="Z150" s="21">
        <f t="shared" si="29"/>
        <v>0</v>
      </c>
      <c r="AA150" s="21">
        <f t="shared" si="29"/>
        <v>0</v>
      </c>
      <c r="AB150" s="21">
        <f t="shared" si="29"/>
        <v>0</v>
      </c>
      <c r="AC150" s="21">
        <f t="shared" si="29"/>
        <v>0</v>
      </c>
      <c r="AD150" s="21">
        <f t="shared" si="29"/>
        <v>0</v>
      </c>
      <c r="AE150" s="21">
        <f t="shared" si="29"/>
        <v>0</v>
      </c>
      <c r="AF150" s="21">
        <f t="shared" si="29"/>
        <v>0</v>
      </c>
      <c r="AG150" s="21">
        <f t="shared" si="29"/>
        <v>0</v>
      </c>
      <c r="AH150" s="21">
        <f t="shared" si="29"/>
        <v>0</v>
      </c>
      <c r="AI150" s="21">
        <f t="shared" si="29"/>
        <v>0</v>
      </c>
      <c r="AJ150" s="21">
        <f t="shared" si="29"/>
        <v>0</v>
      </c>
      <c r="AK150" s="21">
        <f t="shared" si="29"/>
        <v>0</v>
      </c>
      <c r="AL150" s="21">
        <f t="shared" si="29"/>
        <v>0</v>
      </c>
      <c r="AM150" s="22"/>
      <c r="AN150" s="22"/>
      <c r="AO150" s="22"/>
      <c r="AP150" s="22"/>
      <c r="AQ150" s="22"/>
      <c r="AR150" s="22"/>
      <c r="AS150" s="22"/>
      <c r="AT150" s="22"/>
    </row>
    <row r="151" spans="18:46" ht="15">
      <c r="R151" s="52" t="s">
        <v>257</v>
      </c>
      <c r="S151" s="53"/>
      <c r="T151" s="157">
        <v>4</v>
      </c>
      <c r="U151" s="21">
        <f>W151+Y151+AA151+AC151+AE151+AG151</f>
        <v>0</v>
      </c>
      <c r="V151" s="21">
        <f>X151+Z151+AB151+AD151+AF151+AH151</f>
        <v>0</v>
      </c>
      <c r="W151" s="54">
        <f aca="true" t="shared" si="30" ref="W151:W167">_xlfn.COUNTIFS($F$15:$F$54,R151,$J$15:$J$54,$W$145)</f>
        <v>0</v>
      </c>
      <c r="X151" s="54">
        <f aca="true" t="shared" si="31" ref="X151:X167">_xlfn.COUNTIFS($F$15:$F$54,R151,$J$15:$J$54,$W$145,$K$15:$K$54,$X$146)</f>
        <v>0</v>
      </c>
      <c r="Y151" s="54">
        <f aca="true" t="shared" si="32" ref="Y151:Y167">_xlfn.COUNTIFS($F$15:$F$54,R151,$J$15:$J$54,$Y$145)</f>
        <v>0</v>
      </c>
      <c r="Z151" s="54">
        <f aca="true" t="shared" si="33" ref="Z151:Z167">_xlfn.COUNTIFS($F$15:$F$54,R151,$J$15:$J$54,$Y$145,$K$15:$K$54,$Z$146)</f>
        <v>0</v>
      </c>
      <c r="AA151" s="54">
        <f aca="true" t="shared" si="34" ref="AA151:AA167">_xlfn.COUNTIFS($F$15:$F$54,R151,$J$15:$J$54,$AA$145)</f>
        <v>0</v>
      </c>
      <c r="AB151" s="54">
        <f aca="true" t="shared" si="35" ref="AB151:AB167">_xlfn.COUNTIFS($F$15:$F$54,R151,$J$15:$J$54,$AA$145,$K$15:$K$54,$AB$146)</f>
        <v>0</v>
      </c>
      <c r="AC151" s="54">
        <f aca="true" t="shared" si="36" ref="AC151:AC167">_xlfn.COUNTIFS($F$15:$F$54,R151,$J$15:$J$54,$AC$145)</f>
        <v>0</v>
      </c>
      <c r="AD151" s="54">
        <f aca="true" t="shared" si="37" ref="AD151:AD167">_xlfn.COUNTIFS($F$15:$F$54,R151,$J$15:$J$54,$AC$145,$K$15:$K$54,$AD$146)</f>
        <v>0</v>
      </c>
      <c r="AE151" s="54">
        <f aca="true" t="shared" si="38" ref="AE151:AE167">_xlfn.COUNTIFS($F$15:$F$54,R151,$J$15:$J$54,$AE$145)</f>
        <v>0</v>
      </c>
      <c r="AF151" s="54">
        <f aca="true" t="shared" si="39" ref="AF151:AF167">_xlfn.COUNTIFS($F$15:$F$54,R151,$J$15:$J$54,$AE$145,$K$15:$K$54,$AF$146)</f>
        <v>0</v>
      </c>
      <c r="AG151" s="54">
        <f aca="true" t="shared" si="40" ref="AG151:AG167">_xlfn.COUNTIFS($F$15:$F$54,R151,$J$15:$J$54,$AG$145)</f>
        <v>0</v>
      </c>
      <c r="AH151" s="54">
        <f aca="true" t="shared" si="41" ref="AH151:AH167">_xlfn.COUNTIFS($F$15:$F$54,R151,$J$15:$J$54,$AG$145,$K$15:$K$54,$AH$146)</f>
        <v>0</v>
      </c>
      <c r="AI151" s="183">
        <f aca="true" t="shared" si="42" ref="AI151:AI167">_xlfn.COUNTIFS($F$15:$F$54,R151,$H$15:$H$54,$AI$145)</f>
        <v>0</v>
      </c>
      <c r="AJ151" s="183">
        <f aca="true" t="shared" si="43" ref="AJ151:AJ167">_xlfn.COUNTIFS($F$15:$F$54,R151,$H$15:$H$54,$AI$145,$K$15:$K$54,$AJ$146)</f>
        <v>0</v>
      </c>
      <c r="AK151" s="184">
        <f aca="true" t="shared" si="44" ref="AK151:AK167">_xlfn.COUNTIFS($F$15:$F$54,R151,$H$15:$H$54,$AK$145)</f>
        <v>0</v>
      </c>
      <c r="AL151" s="184">
        <f aca="true" t="shared" si="45" ref="AL151:AL167">_xlfn.COUNTIFS($F$15:$F$54,R151,$H$15:$H$54,$AK$145,$K$15:$K$54,$AL$146)</f>
        <v>0</v>
      </c>
      <c r="AM151" s="20"/>
      <c r="AN151" s="20"/>
      <c r="AO151" s="20"/>
      <c r="AP151" s="20"/>
      <c r="AQ151" s="20"/>
      <c r="AR151" s="20"/>
      <c r="AS151" s="20"/>
      <c r="AT151" s="20"/>
    </row>
    <row r="152" spans="18:46" ht="15">
      <c r="R152" s="52" t="s">
        <v>258</v>
      </c>
      <c r="S152" s="53"/>
      <c r="T152" s="157">
        <v>5</v>
      </c>
      <c r="U152" s="21">
        <f>W152+Y152+AA152+AC152+AE152+AG152</f>
        <v>0</v>
      </c>
      <c r="V152" s="21">
        <f aca="true" t="shared" si="46" ref="V152:V184">X152+Z152+AB152+AD152+AF152+AH152</f>
        <v>0</v>
      </c>
      <c r="W152" s="54">
        <f t="shared" si="30"/>
        <v>0</v>
      </c>
      <c r="X152" s="54">
        <f t="shared" si="31"/>
        <v>0</v>
      </c>
      <c r="Y152" s="54">
        <f t="shared" si="32"/>
        <v>0</v>
      </c>
      <c r="Z152" s="54">
        <f t="shared" si="33"/>
        <v>0</v>
      </c>
      <c r="AA152" s="54">
        <f t="shared" si="34"/>
        <v>0</v>
      </c>
      <c r="AB152" s="54">
        <f t="shared" si="35"/>
        <v>0</v>
      </c>
      <c r="AC152" s="54">
        <f t="shared" si="36"/>
        <v>0</v>
      </c>
      <c r="AD152" s="54">
        <f t="shared" si="37"/>
        <v>0</v>
      </c>
      <c r="AE152" s="54">
        <f t="shared" si="38"/>
        <v>0</v>
      </c>
      <c r="AF152" s="54">
        <f t="shared" si="39"/>
        <v>0</v>
      </c>
      <c r="AG152" s="54">
        <f t="shared" si="40"/>
        <v>0</v>
      </c>
      <c r="AH152" s="54">
        <f t="shared" si="41"/>
        <v>0</v>
      </c>
      <c r="AI152" s="183">
        <f t="shared" si="42"/>
        <v>0</v>
      </c>
      <c r="AJ152" s="183">
        <f t="shared" si="43"/>
        <v>0</v>
      </c>
      <c r="AK152" s="184">
        <f t="shared" si="44"/>
        <v>0</v>
      </c>
      <c r="AL152" s="184">
        <f t="shared" si="45"/>
        <v>0</v>
      </c>
      <c r="AM152" s="20"/>
      <c r="AN152" s="20"/>
      <c r="AO152" s="20"/>
      <c r="AP152" s="20"/>
      <c r="AQ152" s="20"/>
      <c r="AR152" s="20"/>
      <c r="AS152" s="20"/>
      <c r="AT152" s="20"/>
    </row>
    <row r="153" spans="18:46" ht="15">
      <c r="R153" s="52" t="s">
        <v>259</v>
      </c>
      <c r="S153" s="53"/>
      <c r="T153" s="157">
        <v>6</v>
      </c>
      <c r="U153" s="21">
        <f>W153+Y153+AA153+AC153+AE153+AG153</f>
        <v>0</v>
      </c>
      <c r="V153" s="21">
        <f t="shared" si="46"/>
        <v>0</v>
      </c>
      <c r="W153" s="54">
        <f t="shared" si="30"/>
        <v>0</v>
      </c>
      <c r="X153" s="54">
        <f t="shared" si="31"/>
        <v>0</v>
      </c>
      <c r="Y153" s="54">
        <f t="shared" si="32"/>
        <v>0</v>
      </c>
      <c r="Z153" s="54">
        <f t="shared" si="33"/>
        <v>0</v>
      </c>
      <c r="AA153" s="54">
        <f t="shared" si="34"/>
        <v>0</v>
      </c>
      <c r="AB153" s="54">
        <f t="shared" si="35"/>
        <v>0</v>
      </c>
      <c r="AC153" s="54">
        <f t="shared" si="36"/>
        <v>0</v>
      </c>
      <c r="AD153" s="54">
        <f t="shared" si="37"/>
        <v>0</v>
      </c>
      <c r="AE153" s="54">
        <f t="shared" si="38"/>
        <v>0</v>
      </c>
      <c r="AF153" s="54">
        <f t="shared" si="39"/>
        <v>0</v>
      </c>
      <c r="AG153" s="54">
        <f t="shared" si="40"/>
        <v>0</v>
      </c>
      <c r="AH153" s="54">
        <f t="shared" si="41"/>
        <v>0</v>
      </c>
      <c r="AI153" s="183">
        <f t="shared" si="42"/>
        <v>0</v>
      </c>
      <c r="AJ153" s="183">
        <f t="shared" si="43"/>
        <v>0</v>
      </c>
      <c r="AK153" s="184">
        <f t="shared" si="44"/>
        <v>0</v>
      </c>
      <c r="AL153" s="184">
        <f t="shared" si="45"/>
        <v>0</v>
      </c>
      <c r="AM153" s="20"/>
      <c r="AN153" s="20"/>
      <c r="AO153" s="20"/>
      <c r="AP153" s="20"/>
      <c r="AQ153" s="20"/>
      <c r="AR153" s="20"/>
      <c r="AS153" s="20"/>
      <c r="AT153" s="20"/>
    </row>
    <row r="154" spans="18:46" ht="15">
      <c r="R154" s="52" t="s">
        <v>260</v>
      </c>
      <c r="S154" s="53"/>
      <c r="T154" s="157">
        <v>7</v>
      </c>
      <c r="U154" s="21">
        <f>W154+Y154+AA154+AC154+AE154+AG154</f>
        <v>0</v>
      </c>
      <c r="V154" s="21">
        <f t="shared" si="46"/>
        <v>0</v>
      </c>
      <c r="W154" s="54">
        <f t="shared" si="30"/>
        <v>0</v>
      </c>
      <c r="X154" s="54">
        <f t="shared" si="31"/>
        <v>0</v>
      </c>
      <c r="Y154" s="54">
        <f t="shared" si="32"/>
        <v>0</v>
      </c>
      <c r="Z154" s="54">
        <f t="shared" si="33"/>
        <v>0</v>
      </c>
      <c r="AA154" s="54">
        <f t="shared" si="34"/>
        <v>0</v>
      </c>
      <c r="AB154" s="54">
        <f t="shared" si="35"/>
        <v>0</v>
      </c>
      <c r="AC154" s="54">
        <f t="shared" si="36"/>
        <v>0</v>
      </c>
      <c r="AD154" s="54">
        <f t="shared" si="37"/>
        <v>0</v>
      </c>
      <c r="AE154" s="54">
        <f t="shared" si="38"/>
        <v>0</v>
      </c>
      <c r="AF154" s="54">
        <f t="shared" si="39"/>
        <v>0</v>
      </c>
      <c r="AG154" s="54">
        <f t="shared" si="40"/>
        <v>0</v>
      </c>
      <c r="AH154" s="54">
        <f t="shared" si="41"/>
        <v>0</v>
      </c>
      <c r="AI154" s="183">
        <f t="shared" si="42"/>
        <v>0</v>
      </c>
      <c r="AJ154" s="183">
        <f t="shared" si="43"/>
        <v>0</v>
      </c>
      <c r="AK154" s="184">
        <f t="shared" si="44"/>
        <v>0</v>
      </c>
      <c r="AL154" s="184">
        <f t="shared" si="45"/>
        <v>0</v>
      </c>
      <c r="AM154" s="20"/>
      <c r="AN154" s="20"/>
      <c r="AO154" s="20"/>
      <c r="AP154" s="20"/>
      <c r="AQ154" s="20"/>
      <c r="AR154" s="20"/>
      <c r="AS154" s="20"/>
      <c r="AT154" s="20"/>
    </row>
    <row r="155" spans="18:46" ht="15">
      <c r="R155" s="52" t="s">
        <v>261</v>
      </c>
      <c r="S155" s="53"/>
      <c r="T155" s="157">
        <v>8</v>
      </c>
      <c r="U155" s="21">
        <f aca="true" t="shared" si="47" ref="U155:U184">W155+Y155+AA155+AC155+AE155+AG155</f>
        <v>0</v>
      </c>
      <c r="V155" s="21">
        <f t="shared" si="46"/>
        <v>0</v>
      </c>
      <c r="W155" s="54">
        <f t="shared" si="30"/>
        <v>0</v>
      </c>
      <c r="X155" s="54">
        <f t="shared" si="31"/>
        <v>0</v>
      </c>
      <c r="Y155" s="54">
        <f t="shared" si="32"/>
        <v>0</v>
      </c>
      <c r="Z155" s="54">
        <f t="shared" si="33"/>
        <v>0</v>
      </c>
      <c r="AA155" s="54">
        <f t="shared" si="34"/>
        <v>0</v>
      </c>
      <c r="AB155" s="54">
        <f t="shared" si="35"/>
        <v>0</v>
      </c>
      <c r="AC155" s="54">
        <f t="shared" si="36"/>
        <v>0</v>
      </c>
      <c r="AD155" s="54">
        <f t="shared" si="37"/>
        <v>0</v>
      </c>
      <c r="AE155" s="54">
        <f t="shared" si="38"/>
        <v>0</v>
      </c>
      <c r="AF155" s="54">
        <f t="shared" si="39"/>
        <v>0</v>
      </c>
      <c r="AG155" s="54">
        <f t="shared" si="40"/>
        <v>0</v>
      </c>
      <c r="AH155" s="54">
        <f t="shared" si="41"/>
        <v>0</v>
      </c>
      <c r="AI155" s="183">
        <f t="shared" si="42"/>
        <v>0</v>
      </c>
      <c r="AJ155" s="183">
        <f t="shared" si="43"/>
        <v>0</v>
      </c>
      <c r="AK155" s="184">
        <f t="shared" si="44"/>
        <v>0</v>
      </c>
      <c r="AL155" s="184">
        <f t="shared" si="45"/>
        <v>0</v>
      </c>
      <c r="AM155" s="20"/>
      <c r="AN155" s="20"/>
      <c r="AO155" s="20"/>
      <c r="AP155" s="20"/>
      <c r="AQ155" s="20"/>
      <c r="AR155" s="20"/>
      <c r="AS155" s="20"/>
      <c r="AT155" s="20"/>
    </row>
    <row r="156" spans="18:46" ht="15">
      <c r="R156" s="52" t="s">
        <v>262</v>
      </c>
      <c r="S156" s="53"/>
      <c r="T156" s="157">
        <v>9</v>
      </c>
      <c r="U156" s="21">
        <f t="shared" si="47"/>
        <v>0</v>
      </c>
      <c r="V156" s="21">
        <f t="shared" si="46"/>
        <v>0</v>
      </c>
      <c r="W156" s="54">
        <f t="shared" si="30"/>
        <v>0</v>
      </c>
      <c r="X156" s="54">
        <f t="shared" si="31"/>
        <v>0</v>
      </c>
      <c r="Y156" s="54">
        <f t="shared" si="32"/>
        <v>0</v>
      </c>
      <c r="Z156" s="54">
        <f t="shared" si="33"/>
        <v>0</v>
      </c>
      <c r="AA156" s="54">
        <f t="shared" si="34"/>
        <v>0</v>
      </c>
      <c r="AB156" s="54">
        <f t="shared" si="35"/>
        <v>0</v>
      </c>
      <c r="AC156" s="54">
        <f t="shared" si="36"/>
        <v>0</v>
      </c>
      <c r="AD156" s="54">
        <f t="shared" si="37"/>
        <v>0</v>
      </c>
      <c r="AE156" s="54">
        <f t="shared" si="38"/>
        <v>0</v>
      </c>
      <c r="AF156" s="54">
        <f t="shared" si="39"/>
        <v>0</v>
      </c>
      <c r="AG156" s="54">
        <f t="shared" si="40"/>
        <v>0</v>
      </c>
      <c r="AH156" s="54">
        <f t="shared" si="41"/>
        <v>0</v>
      </c>
      <c r="AI156" s="183">
        <f t="shared" si="42"/>
        <v>0</v>
      </c>
      <c r="AJ156" s="183">
        <f t="shared" si="43"/>
        <v>0</v>
      </c>
      <c r="AK156" s="184">
        <f t="shared" si="44"/>
        <v>0</v>
      </c>
      <c r="AL156" s="184">
        <f t="shared" si="45"/>
        <v>0</v>
      </c>
      <c r="AM156" s="20"/>
      <c r="AN156" s="20"/>
      <c r="AO156" s="20"/>
      <c r="AP156" s="20"/>
      <c r="AQ156" s="20"/>
      <c r="AR156" s="20"/>
      <c r="AS156" s="20"/>
      <c r="AT156" s="20"/>
    </row>
    <row r="157" spans="18:46" ht="15">
      <c r="R157" s="52" t="s">
        <v>263</v>
      </c>
      <c r="S157" s="53"/>
      <c r="T157" s="157">
        <v>10</v>
      </c>
      <c r="U157" s="21">
        <f t="shared" si="47"/>
        <v>0</v>
      </c>
      <c r="V157" s="21">
        <f t="shared" si="46"/>
        <v>0</v>
      </c>
      <c r="W157" s="54">
        <f t="shared" si="30"/>
        <v>0</v>
      </c>
      <c r="X157" s="54">
        <f t="shared" si="31"/>
        <v>0</v>
      </c>
      <c r="Y157" s="54">
        <f t="shared" si="32"/>
        <v>0</v>
      </c>
      <c r="Z157" s="54">
        <f t="shared" si="33"/>
        <v>0</v>
      </c>
      <c r="AA157" s="54">
        <f t="shared" si="34"/>
        <v>0</v>
      </c>
      <c r="AB157" s="54">
        <f t="shared" si="35"/>
        <v>0</v>
      </c>
      <c r="AC157" s="54">
        <f t="shared" si="36"/>
        <v>0</v>
      </c>
      <c r="AD157" s="54">
        <f t="shared" si="37"/>
        <v>0</v>
      </c>
      <c r="AE157" s="54">
        <f t="shared" si="38"/>
        <v>0</v>
      </c>
      <c r="AF157" s="54">
        <f t="shared" si="39"/>
        <v>0</v>
      </c>
      <c r="AG157" s="54">
        <f t="shared" si="40"/>
        <v>0</v>
      </c>
      <c r="AH157" s="54">
        <f t="shared" si="41"/>
        <v>0</v>
      </c>
      <c r="AI157" s="183">
        <f t="shared" si="42"/>
        <v>0</v>
      </c>
      <c r="AJ157" s="183">
        <f t="shared" si="43"/>
        <v>0</v>
      </c>
      <c r="AK157" s="184">
        <f t="shared" si="44"/>
        <v>0</v>
      </c>
      <c r="AL157" s="184">
        <f t="shared" si="45"/>
        <v>0</v>
      </c>
      <c r="AM157" s="20"/>
      <c r="AN157" s="20"/>
      <c r="AO157" s="20"/>
      <c r="AP157" s="20"/>
      <c r="AQ157" s="20"/>
      <c r="AR157" s="20"/>
      <c r="AS157" s="20"/>
      <c r="AT157" s="20"/>
    </row>
    <row r="158" spans="18:46" ht="15">
      <c r="R158" s="52" t="s">
        <v>264</v>
      </c>
      <c r="S158" s="53"/>
      <c r="T158" s="157">
        <v>11</v>
      </c>
      <c r="U158" s="21">
        <f t="shared" si="47"/>
        <v>0</v>
      </c>
      <c r="V158" s="21">
        <f t="shared" si="46"/>
        <v>0</v>
      </c>
      <c r="W158" s="54">
        <f t="shared" si="30"/>
        <v>0</v>
      </c>
      <c r="X158" s="54">
        <f t="shared" si="31"/>
        <v>0</v>
      </c>
      <c r="Y158" s="54">
        <f t="shared" si="32"/>
        <v>0</v>
      </c>
      <c r="Z158" s="54">
        <f t="shared" si="33"/>
        <v>0</v>
      </c>
      <c r="AA158" s="54">
        <f t="shared" si="34"/>
        <v>0</v>
      </c>
      <c r="AB158" s="54">
        <f t="shared" si="35"/>
        <v>0</v>
      </c>
      <c r="AC158" s="54">
        <f t="shared" si="36"/>
        <v>0</v>
      </c>
      <c r="AD158" s="54">
        <f t="shared" si="37"/>
        <v>0</v>
      </c>
      <c r="AE158" s="54">
        <f t="shared" si="38"/>
        <v>0</v>
      </c>
      <c r="AF158" s="54">
        <f t="shared" si="39"/>
        <v>0</v>
      </c>
      <c r="AG158" s="54">
        <f t="shared" si="40"/>
        <v>0</v>
      </c>
      <c r="AH158" s="54">
        <f t="shared" si="41"/>
        <v>0</v>
      </c>
      <c r="AI158" s="183">
        <f t="shared" si="42"/>
        <v>0</v>
      </c>
      <c r="AJ158" s="183">
        <f t="shared" si="43"/>
        <v>0</v>
      </c>
      <c r="AK158" s="184">
        <f t="shared" si="44"/>
        <v>0</v>
      </c>
      <c r="AL158" s="184">
        <f t="shared" si="45"/>
        <v>0</v>
      </c>
      <c r="AM158" s="20"/>
      <c r="AN158" s="20"/>
      <c r="AO158" s="20"/>
      <c r="AP158" s="20"/>
      <c r="AQ158" s="20"/>
      <c r="AR158" s="20"/>
      <c r="AS158" s="20"/>
      <c r="AT158" s="20"/>
    </row>
    <row r="159" spans="18:46" ht="15">
      <c r="R159" s="52" t="s">
        <v>265</v>
      </c>
      <c r="S159" s="53"/>
      <c r="T159" s="157">
        <v>12</v>
      </c>
      <c r="U159" s="21">
        <f t="shared" si="47"/>
        <v>0</v>
      </c>
      <c r="V159" s="21">
        <f t="shared" si="46"/>
        <v>0</v>
      </c>
      <c r="W159" s="54">
        <f t="shared" si="30"/>
        <v>0</v>
      </c>
      <c r="X159" s="54">
        <f t="shared" si="31"/>
        <v>0</v>
      </c>
      <c r="Y159" s="54">
        <f t="shared" si="32"/>
        <v>0</v>
      </c>
      <c r="Z159" s="54">
        <f t="shared" si="33"/>
        <v>0</v>
      </c>
      <c r="AA159" s="54">
        <f t="shared" si="34"/>
        <v>0</v>
      </c>
      <c r="AB159" s="54">
        <f t="shared" si="35"/>
        <v>0</v>
      </c>
      <c r="AC159" s="54">
        <f t="shared" si="36"/>
        <v>0</v>
      </c>
      <c r="AD159" s="54">
        <f t="shared" si="37"/>
        <v>0</v>
      </c>
      <c r="AE159" s="54">
        <f t="shared" si="38"/>
        <v>0</v>
      </c>
      <c r="AF159" s="54">
        <f t="shared" si="39"/>
        <v>0</v>
      </c>
      <c r="AG159" s="54">
        <f t="shared" si="40"/>
        <v>0</v>
      </c>
      <c r="AH159" s="54">
        <f t="shared" si="41"/>
        <v>0</v>
      </c>
      <c r="AI159" s="183">
        <f t="shared" si="42"/>
        <v>0</v>
      </c>
      <c r="AJ159" s="183">
        <f t="shared" si="43"/>
        <v>0</v>
      </c>
      <c r="AK159" s="184">
        <f t="shared" si="44"/>
        <v>0</v>
      </c>
      <c r="AL159" s="184">
        <f t="shared" si="45"/>
        <v>0</v>
      </c>
      <c r="AM159" s="20"/>
      <c r="AN159" s="20"/>
      <c r="AO159" s="20"/>
      <c r="AP159" s="20"/>
      <c r="AQ159" s="20"/>
      <c r="AR159" s="20"/>
      <c r="AS159" s="20"/>
      <c r="AT159" s="20"/>
    </row>
    <row r="160" spans="18:46" ht="15">
      <c r="R160" s="52" t="s">
        <v>266</v>
      </c>
      <c r="S160" s="53"/>
      <c r="T160" s="157">
        <v>13</v>
      </c>
      <c r="U160" s="21">
        <f t="shared" si="47"/>
        <v>0</v>
      </c>
      <c r="V160" s="21">
        <f t="shared" si="46"/>
        <v>0</v>
      </c>
      <c r="W160" s="54">
        <f t="shared" si="30"/>
        <v>0</v>
      </c>
      <c r="X160" s="54">
        <f t="shared" si="31"/>
        <v>0</v>
      </c>
      <c r="Y160" s="54">
        <f t="shared" si="32"/>
        <v>0</v>
      </c>
      <c r="Z160" s="54">
        <f t="shared" si="33"/>
        <v>0</v>
      </c>
      <c r="AA160" s="54">
        <f t="shared" si="34"/>
        <v>0</v>
      </c>
      <c r="AB160" s="54">
        <f t="shared" si="35"/>
        <v>0</v>
      </c>
      <c r="AC160" s="54">
        <f t="shared" si="36"/>
        <v>0</v>
      </c>
      <c r="AD160" s="54">
        <f t="shared" si="37"/>
        <v>0</v>
      </c>
      <c r="AE160" s="54">
        <f t="shared" si="38"/>
        <v>0</v>
      </c>
      <c r="AF160" s="54">
        <f t="shared" si="39"/>
        <v>0</v>
      </c>
      <c r="AG160" s="54">
        <f t="shared" si="40"/>
        <v>0</v>
      </c>
      <c r="AH160" s="54">
        <f t="shared" si="41"/>
        <v>0</v>
      </c>
      <c r="AI160" s="183">
        <f t="shared" si="42"/>
        <v>0</v>
      </c>
      <c r="AJ160" s="183">
        <f t="shared" si="43"/>
        <v>0</v>
      </c>
      <c r="AK160" s="184">
        <f t="shared" si="44"/>
        <v>0</v>
      </c>
      <c r="AL160" s="184">
        <f t="shared" si="45"/>
        <v>0</v>
      </c>
      <c r="AM160" s="20"/>
      <c r="AN160" s="20"/>
      <c r="AO160" s="20"/>
      <c r="AP160" s="20"/>
      <c r="AQ160" s="20"/>
      <c r="AR160" s="20"/>
      <c r="AS160" s="20"/>
      <c r="AT160" s="20"/>
    </row>
    <row r="161" spans="18:46" ht="15">
      <c r="R161" s="52" t="s">
        <v>267</v>
      </c>
      <c r="S161" s="53"/>
      <c r="T161" s="157">
        <v>14</v>
      </c>
      <c r="U161" s="21">
        <f t="shared" si="47"/>
        <v>0</v>
      </c>
      <c r="V161" s="21">
        <f t="shared" si="46"/>
        <v>0</v>
      </c>
      <c r="W161" s="54">
        <f t="shared" si="30"/>
        <v>0</v>
      </c>
      <c r="X161" s="54">
        <f t="shared" si="31"/>
        <v>0</v>
      </c>
      <c r="Y161" s="54">
        <f t="shared" si="32"/>
        <v>0</v>
      </c>
      <c r="Z161" s="54">
        <f t="shared" si="33"/>
        <v>0</v>
      </c>
      <c r="AA161" s="54">
        <f t="shared" si="34"/>
        <v>0</v>
      </c>
      <c r="AB161" s="54">
        <f t="shared" si="35"/>
        <v>0</v>
      </c>
      <c r="AC161" s="54">
        <f t="shared" si="36"/>
        <v>0</v>
      </c>
      <c r="AD161" s="54">
        <f t="shared" si="37"/>
        <v>0</v>
      </c>
      <c r="AE161" s="54">
        <f t="shared" si="38"/>
        <v>0</v>
      </c>
      <c r="AF161" s="54">
        <f t="shared" si="39"/>
        <v>0</v>
      </c>
      <c r="AG161" s="54">
        <f t="shared" si="40"/>
        <v>0</v>
      </c>
      <c r="AH161" s="54">
        <f t="shared" si="41"/>
        <v>0</v>
      </c>
      <c r="AI161" s="183">
        <f t="shared" si="42"/>
        <v>0</v>
      </c>
      <c r="AJ161" s="183">
        <f t="shared" si="43"/>
        <v>0</v>
      </c>
      <c r="AK161" s="184">
        <f t="shared" si="44"/>
        <v>0</v>
      </c>
      <c r="AL161" s="184">
        <f t="shared" si="45"/>
        <v>0</v>
      </c>
      <c r="AM161" s="20"/>
      <c r="AN161" s="20"/>
      <c r="AO161" s="20"/>
      <c r="AP161" s="20"/>
      <c r="AQ161" s="20"/>
      <c r="AR161" s="20"/>
      <c r="AS161" s="20"/>
      <c r="AT161" s="20"/>
    </row>
    <row r="162" spans="18:46" ht="24.75" customHeight="1">
      <c r="R162" s="242" t="s">
        <v>268</v>
      </c>
      <c r="S162" s="243"/>
      <c r="T162" s="157">
        <v>15</v>
      </c>
      <c r="U162" s="21">
        <f t="shared" si="47"/>
        <v>0</v>
      </c>
      <c r="V162" s="21">
        <f t="shared" si="46"/>
        <v>0</v>
      </c>
      <c r="W162" s="54">
        <f t="shared" si="30"/>
        <v>0</v>
      </c>
      <c r="X162" s="54">
        <f t="shared" si="31"/>
        <v>0</v>
      </c>
      <c r="Y162" s="54">
        <f t="shared" si="32"/>
        <v>0</v>
      </c>
      <c r="Z162" s="54">
        <f t="shared" si="33"/>
        <v>0</v>
      </c>
      <c r="AA162" s="54">
        <f t="shared" si="34"/>
        <v>0</v>
      </c>
      <c r="AB162" s="54">
        <f t="shared" si="35"/>
        <v>0</v>
      </c>
      <c r="AC162" s="54">
        <f t="shared" si="36"/>
        <v>0</v>
      </c>
      <c r="AD162" s="54">
        <f t="shared" si="37"/>
        <v>0</v>
      </c>
      <c r="AE162" s="54">
        <f t="shared" si="38"/>
        <v>0</v>
      </c>
      <c r="AF162" s="54">
        <f t="shared" si="39"/>
        <v>0</v>
      </c>
      <c r="AG162" s="54">
        <f t="shared" si="40"/>
        <v>0</v>
      </c>
      <c r="AH162" s="54">
        <f t="shared" si="41"/>
        <v>0</v>
      </c>
      <c r="AI162" s="183">
        <f t="shared" si="42"/>
        <v>0</v>
      </c>
      <c r="AJ162" s="183">
        <f t="shared" si="43"/>
        <v>0</v>
      </c>
      <c r="AK162" s="184">
        <f t="shared" si="44"/>
        <v>0</v>
      </c>
      <c r="AL162" s="184">
        <f t="shared" si="45"/>
        <v>0</v>
      </c>
      <c r="AM162" s="20"/>
      <c r="AN162" s="20"/>
      <c r="AO162" s="20"/>
      <c r="AP162" s="20"/>
      <c r="AQ162" s="20"/>
      <c r="AR162" s="20"/>
      <c r="AS162" s="20"/>
      <c r="AT162" s="20"/>
    </row>
    <row r="163" spans="18:46" ht="15">
      <c r="R163" s="52" t="s">
        <v>269</v>
      </c>
      <c r="S163" s="53"/>
      <c r="T163" s="157">
        <v>16</v>
      </c>
      <c r="U163" s="21">
        <f t="shared" si="47"/>
        <v>0</v>
      </c>
      <c r="V163" s="21">
        <f t="shared" si="46"/>
        <v>0</v>
      </c>
      <c r="W163" s="54">
        <f t="shared" si="30"/>
        <v>0</v>
      </c>
      <c r="X163" s="54">
        <f t="shared" si="31"/>
        <v>0</v>
      </c>
      <c r="Y163" s="54">
        <f t="shared" si="32"/>
        <v>0</v>
      </c>
      <c r="Z163" s="54">
        <f t="shared" si="33"/>
        <v>0</v>
      </c>
      <c r="AA163" s="54">
        <f t="shared" si="34"/>
        <v>0</v>
      </c>
      <c r="AB163" s="54">
        <f t="shared" si="35"/>
        <v>0</v>
      </c>
      <c r="AC163" s="54">
        <f t="shared" si="36"/>
        <v>0</v>
      </c>
      <c r="AD163" s="54">
        <f t="shared" si="37"/>
        <v>0</v>
      </c>
      <c r="AE163" s="54">
        <f t="shared" si="38"/>
        <v>0</v>
      </c>
      <c r="AF163" s="54">
        <f t="shared" si="39"/>
        <v>0</v>
      </c>
      <c r="AG163" s="54">
        <f t="shared" si="40"/>
        <v>0</v>
      </c>
      <c r="AH163" s="54">
        <f t="shared" si="41"/>
        <v>0</v>
      </c>
      <c r="AI163" s="183">
        <f t="shared" si="42"/>
        <v>0</v>
      </c>
      <c r="AJ163" s="183">
        <f t="shared" si="43"/>
        <v>0</v>
      </c>
      <c r="AK163" s="184">
        <f t="shared" si="44"/>
        <v>0</v>
      </c>
      <c r="AL163" s="184">
        <f t="shared" si="45"/>
        <v>0</v>
      </c>
      <c r="AM163" s="20"/>
      <c r="AN163" s="20"/>
      <c r="AO163" s="20"/>
      <c r="AP163" s="20"/>
      <c r="AQ163" s="20"/>
      <c r="AR163" s="20"/>
      <c r="AS163" s="20"/>
      <c r="AT163" s="20"/>
    </row>
    <row r="164" spans="18:46" ht="15">
      <c r="R164" s="52" t="s">
        <v>270</v>
      </c>
      <c r="S164" s="53"/>
      <c r="T164" s="157">
        <v>17</v>
      </c>
      <c r="U164" s="21">
        <f t="shared" si="47"/>
        <v>0</v>
      </c>
      <c r="V164" s="21">
        <f t="shared" si="46"/>
        <v>0</v>
      </c>
      <c r="W164" s="54">
        <f t="shared" si="30"/>
        <v>0</v>
      </c>
      <c r="X164" s="54">
        <f t="shared" si="31"/>
        <v>0</v>
      </c>
      <c r="Y164" s="54">
        <f t="shared" si="32"/>
        <v>0</v>
      </c>
      <c r="Z164" s="54">
        <f t="shared" si="33"/>
        <v>0</v>
      </c>
      <c r="AA164" s="54">
        <f t="shared" si="34"/>
        <v>0</v>
      </c>
      <c r="AB164" s="54">
        <f t="shared" si="35"/>
        <v>0</v>
      </c>
      <c r="AC164" s="54">
        <f t="shared" si="36"/>
        <v>0</v>
      </c>
      <c r="AD164" s="54">
        <f t="shared" si="37"/>
        <v>0</v>
      </c>
      <c r="AE164" s="54">
        <f t="shared" si="38"/>
        <v>0</v>
      </c>
      <c r="AF164" s="54">
        <f t="shared" si="39"/>
        <v>0</v>
      </c>
      <c r="AG164" s="54">
        <f t="shared" si="40"/>
        <v>0</v>
      </c>
      <c r="AH164" s="54">
        <f t="shared" si="41"/>
        <v>0</v>
      </c>
      <c r="AI164" s="183">
        <f t="shared" si="42"/>
        <v>0</v>
      </c>
      <c r="AJ164" s="183">
        <f t="shared" si="43"/>
        <v>0</v>
      </c>
      <c r="AK164" s="184">
        <f t="shared" si="44"/>
        <v>0</v>
      </c>
      <c r="AL164" s="184">
        <f t="shared" si="45"/>
        <v>0</v>
      </c>
      <c r="AM164" s="20"/>
      <c r="AN164" s="20"/>
      <c r="AO164" s="20"/>
      <c r="AP164" s="20"/>
      <c r="AQ164" s="20"/>
      <c r="AR164" s="20"/>
      <c r="AS164" s="20"/>
      <c r="AT164" s="20"/>
    </row>
    <row r="165" spans="18:46" ht="15">
      <c r="R165" s="52" t="s">
        <v>271</v>
      </c>
      <c r="S165" s="53"/>
      <c r="T165" s="157">
        <v>18</v>
      </c>
      <c r="U165" s="21">
        <f t="shared" si="47"/>
        <v>0</v>
      </c>
      <c r="V165" s="21">
        <f t="shared" si="46"/>
        <v>0</v>
      </c>
      <c r="W165" s="54">
        <f t="shared" si="30"/>
        <v>0</v>
      </c>
      <c r="X165" s="54">
        <f t="shared" si="31"/>
        <v>0</v>
      </c>
      <c r="Y165" s="54">
        <f t="shared" si="32"/>
        <v>0</v>
      </c>
      <c r="Z165" s="54">
        <f t="shared" si="33"/>
        <v>0</v>
      </c>
      <c r="AA165" s="54">
        <f t="shared" si="34"/>
        <v>0</v>
      </c>
      <c r="AB165" s="54">
        <f t="shared" si="35"/>
        <v>0</v>
      </c>
      <c r="AC165" s="54">
        <f t="shared" si="36"/>
        <v>0</v>
      </c>
      <c r="AD165" s="54">
        <f t="shared" si="37"/>
        <v>0</v>
      </c>
      <c r="AE165" s="54">
        <f t="shared" si="38"/>
        <v>0</v>
      </c>
      <c r="AF165" s="54">
        <f t="shared" si="39"/>
        <v>0</v>
      </c>
      <c r="AG165" s="54">
        <f t="shared" si="40"/>
        <v>0</v>
      </c>
      <c r="AH165" s="54">
        <f t="shared" si="41"/>
        <v>0</v>
      </c>
      <c r="AI165" s="183">
        <f t="shared" si="42"/>
        <v>0</v>
      </c>
      <c r="AJ165" s="183">
        <f t="shared" si="43"/>
        <v>0</v>
      </c>
      <c r="AK165" s="184">
        <f t="shared" si="44"/>
        <v>0</v>
      </c>
      <c r="AL165" s="184">
        <f t="shared" si="45"/>
        <v>0</v>
      </c>
      <c r="AM165" s="20"/>
      <c r="AN165" s="20"/>
      <c r="AO165" s="20"/>
      <c r="AP165" s="20"/>
      <c r="AQ165" s="20"/>
      <c r="AR165" s="20"/>
      <c r="AS165" s="20"/>
      <c r="AT165" s="20"/>
    </row>
    <row r="166" spans="18:46" ht="15">
      <c r="R166" s="52" t="s">
        <v>272</v>
      </c>
      <c r="S166" s="53"/>
      <c r="T166" s="157">
        <v>19</v>
      </c>
      <c r="U166" s="21">
        <f t="shared" si="47"/>
        <v>0</v>
      </c>
      <c r="V166" s="21">
        <f t="shared" si="46"/>
        <v>0</v>
      </c>
      <c r="W166" s="54">
        <f t="shared" si="30"/>
        <v>0</v>
      </c>
      <c r="X166" s="54">
        <f t="shared" si="31"/>
        <v>0</v>
      </c>
      <c r="Y166" s="54">
        <f t="shared" si="32"/>
        <v>0</v>
      </c>
      <c r="Z166" s="54">
        <f t="shared" si="33"/>
        <v>0</v>
      </c>
      <c r="AA166" s="54">
        <f t="shared" si="34"/>
        <v>0</v>
      </c>
      <c r="AB166" s="54">
        <f t="shared" si="35"/>
        <v>0</v>
      </c>
      <c r="AC166" s="54">
        <f t="shared" si="36"/>
        <v>0</v>
      </c>
      <c r="AD166" s="54">
        <f t="shared" si="37"/>
        <v>0</v>
      </c>
      <c r="AE166" s="54">
        <f t="shared" si="38"/>
        <v>0</v>
      </c>
      <c r="AF166" s="54">
        <f t="shared" si="39"/>
        <v>0</v>
      </c>
      <c r="AG166" s="54">
        <f t="shared" si="40"/>
        <v>0</v>
      </c>
      <c r="AH166" s="54">
        <f t="shared" si="41"/>
        <v>0</v>
      </c>
      <c r="AI166" s="183">
        <f t="shared" si="42"/>
        <v>0</v>
      </c>
      <c r="AJ166" s="183">
        <f t="shared" si="43"/>
        <v>0</v>
      </c>
      <c r="AK166" s="184">
        <f t="shared" si="44"/>
        <v>0</v>
      </c>
      <c r="AL166" s="184">
        <f t="shared" si="45"/>
        <v>0</v>
      </c>
      <c r="AM166" s="20"/>
      <c r="AN166" s="20"/>
      <c r="AO166" s="20"/>
      <c r="AP166" s="20"/>
      <c r="AQ166" s="20"/>
      <c r="AR166" s="20"/>
      <c r="AS166" s="20"/>
      <c r="AT166" s="20"/>
    </row>
    <row r="167" spans="18:46" ht="15.75" thickBot="1">
      <c r="R167" s="55" t="s">
        <v>273</v>
      </c>
      <c r="S167" s="56"/>
      <c r="T167" s="27">
        <v>20</v>
      </c>
      <c r="U167" s="26">
        <f t="shared" si="47"/>
        <v>0</v>
      </c>
      <c r="V167" s="26">
        <f t="shared" si="46"/>
        <v>0</v>
      </c>
      <c r="W167" s="57">
        <f t="shared" si="30"/>
        <v>0</v>
      </c>
      <c r="X167" s="57">
        <f t="shared" si="31"/>
        <v>0</v>
      </c>
      <c r="Y167" s="57">
        <f t="shared" si="32"/>
        <v>0</v>
      </c>
      <c r="Z167" s="57">
        <f t="shared" si="33"/>
        <v>0</v>
      </c>
      <c r="AA167" s="57">
        <f t="shared" si="34"/>
        <v>0</v>
      </c>
      <c r="AB167" s="57">
        <f t="shared" si="35"/>
        <v>0</v>
      </c>
      <c r="AC167" s="57">
        <f t="shared" si="36"/>
        <v>0</v>
      </c>
      <c r="AD167" s="57">
        <f t="shared" si="37"/>
        <v>0</v>
      </c>
      <c r="AE167" s="57">
        <f t="shared" si="38"/>
        <v>0</v>
      </c>
      <c r="AF167" s="57">
        <f t="shared" si="39"/>
        <v>0</v>
      </c>
      <c r="AG167" s="57">
        <f t="shared" si="40"/>
        <v>0</v>
      </c>
      <c r="AH167" s="57">
        <f t="shared" si="41"/>
        <v>0</v>
      </c>
      <c r="AI167" s="185">
        <f t="shared" si="42"/>
        <v>0</v>
      </c>
      <c r="AJ167" s="185">
        <f t="shared" si="43"/>
        <v>0</v>
      </c>
      <c r="AK167" s="186">
        <f t="shared" si="44"/>
        <v>0</v>
      </c>
      <c r="AL167" s="186">
        <f t="shared" si="45"/>
        <v>0</v>
      </c>
      <c r="AM167" s="20"/>
      <c r="AN167" s="20"/>
      <c r="AO167" s="20"/>
      <c r="AP167" s="20"/>
      <c r="AQ167" s="20"/>
      <c r="AR167" s="20"/>
      <c r="AS167" s="20"/>
      <c r="AT167" s="20"/>
    </row>
    <row r="168" spans="18:46" ht="15">
      <c r="R168" s="58" t="s">
        <v>274</v>
      </c>
      <c r="S168" s="59"/>
      <c r="T168" s="36">
        <v>21</v>
      </c>
      <c r="U168" s="35">
        <f t="shared" si="47"/>
        <v>0</v>
      </c>
      <c r="V168" s="35">
        <f t="shared" si="46"/>
        <v>0</v>
      </c>
      <c r="W168" s="60">
        <f aca="true" t="shared" si="48" ref="W168:W184">_xlfn.COUNTIFS($G$15:$G$54,R168,$J$15:$J$54,$W$145)</f>
        <v>0</v>
      </c>
      <c r="X168" s="60">
        <f aca="true" t="shared" si="49" ref="X168:X184">_xlfn.COUNTIFS($G$15:$G$54,R168,$J$15:$J$54,$W$145,$K$15:$K$54,$X$146)</f>
        <v>0</v>
      </c>
      <c r="Y168" s="60">
        <f aca="true" t="shared" si="50" ref="Y168:Y184">_xlfn.COUNTIFS($G$15:$G$54,R168,$J$15:$J$54,$Y$145)</f>
        <v>0</v>
      </c>
      <c r="Z168" s="60">
        <f aca="true" t="shared" si="51" ref="Z168:Z184">_xlfn.COUNTIFS($G$15:$G$54,R168,$J$15:$J$54,$Y$145,$K$15:$K$54,$Z$146)</f>
        <v>0</v>
      </c>
      <c r="AA168" s="60">
        <f aca="true" t="shared" si="52" ref="AA168:AA184">_xlfn.COUNTIFS($G$15:$G$54,R168,$J$15:$J$54,$AA$145)</f>
        <v>0</v>
      </c>
      <c r="AB168" s="60">
        <f aca="true" t="shared" si="53" ref="AB168:AB184">_xlfn.COUNTIFS($G$15:$G$54,R168,$J$15:$J$54,$AA$145,$K$15:$K$54,$AB$146)</f>
        <v>0</v>
      </c>
      <c r="AC168" s="60">
        <f aca="true" t="shared" si="54" ref="AC168:AC184">_xlfn.COUNTIFS($G$15:$G$54,R168,$J$15:$J$54,$AC$145)</f>
        <v>0</v>
      </c>
      <c r="AD168" s="60">
        <f aca="true" t="shared" si="55" ref="AD168:AD184">_xlfn.COUNTIFS($G$15:$G$54,R168,$J$15:$J$54,$AC$145,$K$15:$K$54,$AD$146)</f>
        <v>0</v>
      </c>
      <c r="AE168" s="60">
        <f aca="true" t="shared" si="56" ref="AE168:AE184">_xlfn.COUNTIFS($G$15:$G$54,R168,$J$15:$J$54,$AE$145)</f>
        <v>0</v>
      </c>
      <c r="AF168" s="60">
        <f aca="true" t="shared" si="57" ref="AF168:AF184">_xlfn.COUNTIFS($G$15:$G$54,R168,$J$15:$J$54,$AE$145,$K$15:$K$54,$AF$146)</f>
        <v>0</v>
      </c>
      <c r="AG168" s="60">
        <f aca="true" t="shared" si="58" ref="AG168:AG184">_xlfn.COUNTIFS($G$15:$G$54,R168,$J$15:$J$54,$AG$145)</f>
        <v>0</v>
      </c>
      <c r="AH168" s="60">
        <f aca="true" t="shared" si="59" ref="AH168:AH184">_xlfn.COUNTIFS($G$15:$G$54,R168,$J$15:$J$54,$AG$145,$K$15:$K$54,$AH$146)</f>
        <v>0</v>
      </c>
      <c r="AI168" s="187">
        <f aca="true" t="shared" si="60" ref="AI168:AI184">_xlfn.COUNTIFS($G$15:$G$54,R168,$H$15:$H$54,$AI$145)</f>
        <v>0</v>
      </c>
      <c r="AJ168" s="187">
        <f aca="true" t="shared" si="61" ref="AJ168:AJ184">_xlfn.COUNTIFS($G$15:$G$54,R168,$H$15:$H$54,$AI$145,$K$15:$K$54,$AJ$146)</f>
        <v>0</v>
      </c>
      <c r="AK168" s="188">
        <f aca="true" t="shared" si="62" ref="AK168:AK184">_xlfn.COUNTIFS($G$15:$G$54,R168,$H$15:$H$54,$AK$145)</f>
        <v>0</v>
      </c>
      <c r="AL168" s="188">
        <f aca="true" t="shared" si="63" ref="AL168:AL184">_xlfn.COUNTIFS($G$15:$G$54,R168,$H$15:$H$54,$AK$145,$K$15:$K$54,$AL$146)</f>
        <v>0</v>
      </c>
      <c r="AM168" s="20"/>
      <c r="AN168" s="20"/>
      <c r="AO168" s="20"/>
      <c r="AP168" s="20"/>
      <c r="AQ168" s="20"/>
      <c r="AR168" s="20"/>
      <c r="AS168" s="20"/>
      <c r="AT168" s="20"/>
    </row>
    <row r="169" spans="18:46" ht="15">
      <c r="R169" s="52" t="s">
        <v>275</v>
      </c>
      <c r="S169" s="53"/>
      <c r="T169" s="157">
        <v>22</v>
      </c>
      <c r="U169" s="21">
        <f t="shared" si="47"/>
        <v>0</v>
      </c>
      <c r="V169" s="21">
        <f t="shared" si="46"/>
        <v>0</v>
      </c>
      <c r="W169" s="54">
        <f t="shared" si="48"/>
        <v>0</v>
      </c>
      <c r="X169" s="54">
        <f t="shared" si="49"/>
        <v>0</v>
      </c>
      <c r="Y169" s="54">
        <f t="shared" si="50"/>
        <v>0</v>
      </c>
      <c r="Z169" s="60">
        <f t="shared" si="51"/>
        <v>0</v>
      </c>
      <c r="AA169" s="54">
        <f t="shared" si="52"/>
        <v>0</v>
      </c>
      <c r="AB169" s="54">
        <f t="shared" si="53"/>
        <v>0</v>
      </c>
      <c r="AC169" s="54">
        <f t="shared" si="54"/>
        <v>0</v>
      </c>
      <c r="AD169" s="54">
        <f t="shared" si="55"/>
        <v>0</v>
      </c>
      <c r="AE169" s="54">
        <f t="shared" si="56"/>
        <v>0</v>
      </c>
      <c r="AF169" s="54">
        <f t="shared" si="57"/>
        <v>0</v>
      </c>
      <c r="AG169" s="54">
        <f t="shared" si="58"/>
        <v>0</v>
      </c>
      <c r="AH169" s="54">
        <f t="shared" si="59"/>
        <v>0</v>
      </c>
      <c r="AI169" s="183">
        <f t="shared" si="60"/>
        <v>0</v>
      </c>
      <c r="AJ169" s="183">
        <f t="shared" si="61"/>
        <v>0</v>
      </c>
      <c r="AK169" s="184">
        <f t="shared" si="62"/>
        <v>0</v>
      </c>
      <c r="AL169" s="184">
        <f t="shared" si="63"/>
        <v>0</v>
      </c>
      <c r="AM169" s="20"/>
      <c r="AN169" s="20"/>
      <c r="AO169" s="20"/>
      <c r="AP169" s="20"/>
      <c r="AQ169" s="20"/>
      <c r="AR169" s="20"/>
      <c r="AS169" s="20"/>
      <c r="AT169" s="20"/>
    </row>
    <row r="170" spans="18:46" ht="15">
      <c r="R170" s="52" t="s">
        <v>276</v>
      </c>
      <c r="S170" s="53"/>
      <c r="T170" s="157">
        <v>23</v>
      </c>
      <c r="U170" s="21">
        <f t="shared" si="47"/>
        <v>0</v>
      </c>
      <c r="V170" s="21">
        <f t="shared" si="46"/>
        <v>0</v>
      </c>
      <c r="W170" s="54">
        <f t="shared" si="48"/>
        <v>0</v>
      </c>
      <c r="X170" s="54">
        <f t="shared" si="49"/>
        <v>0</v>
      </c>
      <c r="Y170" s="54">
        <f t="shared" si="50"/>
        <v>0</v>
      </c>
      <c r="Z170" s="60">
        <f t="shared" si="51"/>
        <v>0</v>
      </c>
      <c r="AA170" s="54">
        <f t="shared" si="52"/>
        <v>0</v>
      </c>
      <c r="AB170" s="54">
        <f t="shared" si="53"/>
        <v>0</v>
      </c>
      <c r="AC170" s="54">
        <f t="shared" si="54"/>
        <v>0</v>
      </c>
      <c r="AD170" s="54">
        <f t="shared" si="55"/>
        <v>0</v>
      </c>
      <c r="AE170" s="54">
        <f t="shared" si="56"/>
        <v>0</v>
      </c>
      <c r="AF170" s="54">
        <f t="shared" si="57"/>
        <v>0</v>
      </c>
      <c r="AG170" s="54">
        <f t="shared" si="58"/>
        <v>0</v>
      </c>
      <c r="AH170" s="54">
        <f t="shared" si="59"/>
        <v>0</v>
      </c>
      <c r="AI170" s="183">
        <f t="shared" si="60"/>
        <v>0</v>
      </c>
      <c r="AJ170" s="183">
        <f t="shared" si="61"/>
        <v>0</v>
      </c>
      <c r="AK170" s="184">
        <f t="shared" si="62"/>
        <v>0</v>
      </c>
      <c r="AL170" s="184">
        <f t="shared" si="63"/>
        <v>0</v>
      </c>
      <c r="AM170" s="20"/>
      <c r="AN170" s="20"/>
      <c r="AO170" s="20"/>
      <c r="AP170" s="20"/>
      <c r="AQ170" s="20"/>
      <c r="AR170" s="20"/>
      <c r="AS170" s="20"/>
      <c r="AT170" s="20"/>
    </row>
    <row r="171" spans="18:46" ht="15">
      <c r="R171" s="52" t="s">
        <v>277</v>
      </c>
      <c r="S171" s="53"/>
      <c r="T171" s="157">
        <v>24</v>
      </c>
      <c r="U171" s="21">
        <f t="shared" si="47"/>
        <v>0</v>
      </c>
      <c r="V171" s="21">
        <f t="shared" si="46"/>
        <v>0</v>
      </c>
      <c r="W171" s="54">
        <f t="shared" si="48"/>
        <v>0</v>
      </c>
      <c r="X171" s="54">
        <f t="shared" si="49"/>
        <v>0</v>
      </c>
      <c r="Y171" s="54">
        <f t="shared" si="50"/>
        <v>0</v>
      </c>
      <c r="Z171" s="60">
        <f t="shared" si="51"/>
        <v>0</v>
      </c>
      <c r="AA171" s="54">
        <f t="shared" si="52"/>
        <v>0</v>
      </c>
      <c r="AB171" s="54">
        <f t="shared" si="53"/>
        <v>0</v>
      </c>
      <c r="AC171" s="54">
        <f t="shared" si="54"/>
        <v>0</v>
      </c>
      <c r="AD171" s="54">
        <f t="shared" si="55"/>
        <v>0</v>
      </c>
      <c r="AE171" s="54">
        <f t="shared" si="56"/>
        <v>0</v>
      </c>
      <c r="AF171" s="54">
        <f t="shared" si="57"/>
        <v>0</v>
      </c>
      <c r="AG171" s="54">
        <f t="shared" si="58"/>
        <v>0</v>
      </c>
      <c r="AH171" s="54">
        <f t="shared" si="59"/>
        <v>0</v>
      </c>
      <c r="AI171" s="183">
        <f t="shared" si="60"/>
        <v>0</v>
      </c>
      <c r="AJ171" s="183">
        <f t="shared" si="61"/>
        <v>0</v>
      </c>
      <c r="AK171" s="184">
        <f t="shared" si="62"/>
        <v>0</v>
      </c>
      <c r="AL171" s="184">
        <f t="shared" si="63"/>
        <v>0</v>
      </c>
      <c r="AM171" s="20"/>
      <c r="AN171" s="20"/>
      <c r="AO171" s="20"/>
      <c r="AP171" s="20"/>
      <c r="AQ171" s="20"/>
      <c r="AR171" s="20"/>
      <c r="AS171" s="20"/>
      <c r="AT171" s="20"/>
    </row>
    <row r="172" spans="18:46" ht="15">
      <c r="R172" s="52" t="s">
        <v>278</v>
      </c>
      <c r="S172" s="53"/>
      <c r="T172" s="157">
        <v>25</v>
      </c>
      <c r="U172" s="21">
        <f t="shared" si="47"/>
        <v>0</v>
      </c>
      <c r="V172" s="21">
        <f t="shared" si="46"/>
        <v>0</v>
      </c>
      <c r="W172" s="54">
        <f t="shared" si="48"/>
        <v>0</v>
      </c>
      <c r="X172" s="54">
        <f t="shared" si="49"/>
        <v>0</v>
      </c>
      <c r="Y172" s="54">
        <f t="shared" si="50"/>
        <v>0</v>
      </c>
      <c r="Z172" s="60">
        <f t="shared" si="51"/>
        <v>0</v>
      </c>
      <c r="AA172" s="54">
        <f t="shared" si="52"/>
        <v>0</v>
      </c>
      <c r="AB172" s="54">
        <f t="shared" si="53"/>
        <v>0</v>
      </c>
      <c r="AC172" s="54">
        <f t="shared" si="54"/>
        <v>0</v>
      </c>
      <c r="AD172" s="54">
        <f t="shared" si="55"/>
        <v>0</v>
      </c>
      <c r="AE172" s="54">
        <f t="shared" si="56"/>
        <v>0</v>
      </c>
      <c r="AF172" s="54">
        <f t="shared" si="57"/>
        <v>0</v>
      </c>
      <c r="AG172" s="54">
        <f t="shared" si="58"/>
        <v>0</v>
      </c>
      <c r="AH172" s="54">
        <f t="shared" si="59"/>
        <v>0</v>
      </c>
      <c r="AI172" s="183">
        <f t="shared" si="60"/>
        <v>0</v>
      </c>
      <c r="AJ172" s="183">
        <f t="shared" si="61"/>
        <v>0</v>
      </c>
      <c r="AK172" s="184">
        <f t="shared" si="62"/>
        <v>0</v>
      </c>
      <c r="AL172" s="184">
        <f t="shared" si="63"/>
        <v>0</v>
      </c>
      <c r="AM172" s="20"/>
      <c r="AN172" s="20"/>
      <c r="AO172" s="20"/>
      <c r="AP172" s="20"/>
      <c r="AQ172" s="20"/>
      <c r="AR172" s="20"/>
      <c r="AS172" s="20"/>
      <c r="AT172" s="20"/>
    </row>
    <row r="173" spans="18:46" ht="15">
      <c r="R173" s="52" t="s">
        <v>279</v>
      </c>
      <c r="S173" s="53"/>
      <c r="T173" s="157">
        <v>26</v>
      </c>
      <c r="U173" s="21">
        <f t="shared" si="47"/>
        <v>0</v>
      </c>
      <c r="V173" s="21">
        <f t="shared" si="46"/>
        <v>0</v>
      </c>
      <c r="W173" s="54">
        <f t="shared" si="48"/>
        <v>0</v>
      </c>
      <c r="X173" s="54">
        <f t="shared" si="49"/>
        <v>0</v>
      </c>
      <c r="Y173" s="54">
        <f t="shared" si="50"/>
        <v>0</v>
      </c>
      <c r="Z173" s="60">
        <f t="shared" si="51"/>
        <v>0</v>
      </c>
      <c r="AA173" s="54">
        <f t="shared" si="52"/>
        <v>0</v>
      </c>
      <c r="AB173" s="54">
        <f t="shared" si="53"/>
        <v>0</v>
      </c>
      <c r="AC173" s="54">
        <f t="shared" si="54"/>
        <v>0</v>
      </c>
      <c r="AD173" s="54">
        <f t="shared" si="55"/>
        <v>0</v>
      </c>
      <c r="AE173" s="54">
        <f t="shared" si="56"/>
        <v>0</v>
      </c>
      <c r="AF173" s="54">
        <f t="shared" si="57"/>
        <v>0</v>
      </c>
      <c r="AG173" s="54">
        <f t="shared" si="58"/>
        <v>0</v>
      </c>
      <c r="AH173" s="54">
        <f t="shared" si="59"/>
        <v>0</v>
      </c>
      <c r="AI173" s="183">
        <f t="shared" si="60"/>
        <v>0</v>
      </c>
      <c r="AJ173" s="183">
        <f t="shared" si="61"/>
        <v>0</v>
      </c>
      <c r="AK173" s="184">
        <f t="shared" si="62"/>
        <v>0</v>
      </c>
      <c r="AL173" s="184">
        <f t="shared" si="63"/>
        <v>0</v>
      </c>
      <c r="AM173" s="20"/>
      <c r="AN173" s="20"/>
      <c r="AO173" s="20"/>
      <c r="AP173" s="20"/>
      <c r="AQ173" s="20"/>
      <c r="AR173" s="20"/>
      <c r="AS173" s="20"/>
      <c r="AT173" s="20"/>
    </row>
    <row r="174" spans="18:46" ht="15">
      <c r="R174" s="52" t="s">
        <v>280</v>
      </c>
      <c r="S174" s="53"/>
      <c r="T174" s="157">
        <v>27</v>
      </c>
      <c r="U174" s="21">
        <f t="shared" si="47"/>
        <v>0</v>
      </c>
      <c r="V174" s="21">
        <f t="shared" si="46"/>
        <v>0</v>
      </c>
      <c r="W174" s="54">
        <f t="shared" si="48"/>
        <v>0</v>
      </c>
      <c r="X174" s="54">
        <f t="shared" si="49"/>
        <v>0</v>
      </c>
      <c r="Y174" s="54">
        <f t="shared" si="50"/>
        <v>0</v>
      </c>
      <c r="Z174" s="60">
        <f t="shared" si="51"/>
        <v>0</v>
      </c>
      <c r="AA174" s="54">
        <f t="shared" si="52"/>
        <v>0</v>
      </c>
      <c r="AB174" s="54">
        <f t="shared" si="53"/>
        <v>0</v>
      </c>
      <c r="AC174" s="54">
        <f t="shared" si="54"/>
        <v>0</v>
      </c>
      <c r="AD174" s="54">
        <f t="shared" si="55"/>
        <v>0</v>
      </c>
      <c r="AE174" s="54">
        <f t="shared" si="56"/>
        <v>0</v>
      </c>
      <c r="AF174" s="54">
        <f t="shared" si="57"/>
        <v>0</v>
      </c>
      <c r="AG174" s="54">
        <f t="shared" si="58"/>
        <v>0</v>
      </c>
      <c r="AH174" s="54">
        <f t="shared" si="59"/>
        <v>0</v>
      </c>
      <c r="AI174" s="183">
        <f t="shared" si="60"/>
        <v>0</v>
      </c>
      <c r="AJ174" s="183">
        <f t="shared" si="61"/>
        <v>0</v>
      </c>
      <c r="AK174" s="184">
        <f t="shared" si="62"/>
        <v>0</v>
      </c>
      <c r="AL174" s="184">
        <f t="shared" si="63"/>
        <v>0</v>
      </c>
      <c r="AM174" s="20"/>
      <c r="AN174" s="20"/>
      <c r="AO174" s="20"/>
      <c r="AP174" s="20"/>
      <c r="AQ174" s="20"/>
      <c r="AR174" s="20"/>
      <c r="AS174" s="20"/>
      <c r="AT174" s="20"/>
    </row>
    <row r="175" spans="18:46" ht="15">
      <c r="R175" s="52" t="s">
        <v>281</v>
      </c>
      <c r="S175" s="53"/>
      <c r="T175" s="157">
        <v>28</v>
      </c>
      <c r="U175" s="21">
        <f t="shared" si="47"/>
        <v>0</v>
      </c>
      <c r="V175" s="21">
        <f t="shared" si="46"/>
        <v>0</v>
      </c>
      <c r="W175" s="54">
        <f t="shared" si="48"/>
        <v>0</v>
      </c>
      <c r="X175" s="54">
        <f t="shared" si="49"/>
        <v>0</v>
      </c>
      <c r="Y175" s="54">
        <f t="shared" si="50"/>
        <v>0</v>
      </c>
      <c r="Z175" s="60">
        <f t="shared" si="51"/>
        <v>0</v>
      </c>
      <c r="AA175" s="54">
        <f t="shared" si="52"/>
        <v>0</v>
      </c>
      <c r="AB175" s="54">
        <f t="shared" si="53"/>
        <v>0</v>
      </c>
      <c r="AC175" s="54">
        <f t="shared" si="54"/>
        <v>0</v>
      </c>
      <c r="AD175" s="54">
        <f t="shared" si="55"/>
        <v>0</v>
      </c>
      <c r="AE175" s="54">
        <f t="shared" si="56"/>
        <v>0</v>
      </c>
      <c r="AF175" s="54">
        <f t="shared" si="57"/>
        <v>0</v>
      </c>
      <c r="AG175" s="54">
        <f t="shared" si="58"/>
        <v>0</v>
      </c>
      <c r="AH175" s="54">
        <f t="shared" si="59"/>
        <v>0</v>
      </c>
      <c r="AI175" s="183">
        <f t="shared" si="60"/>
        <v>0</v>
      </c>
      <c r="AJ175" s="183">
        <f t="shared" si="61"/>
        <v>0</v>
      </c>
      <c r="AK175" s="184">
        <f t="shared" si="62"/>
        <v>0</v>
      </c>
      <c r="AL175" s="184">
        <f t="shared" si="63"/>
        <v>0</v>
      </c>
      <c r="AM175" s="20"/>
      <c r="AN175" s="20"/>
      <c r="AO175" s="20"/>
      <c r="AP175" s="20"/>
      <c r="AQ175" s="20"/>
      <c r="AR175" s="20"/>
      <c r="AS175" s="20"/>
      <c r="AT175" s="20"/>
    </row>
    <row r="176" spans="18:46" ht="15">
      <c r="R176" s="52" t="s">
        <v>282</v>
      </c>
      <c r="S176" s="53"/>
      <c r="T176" s="157">
        <v>29</v>
      </c>
      <c r="U176" s="21">
        <f t="shared" si="47"/>
        <v>0</v>
      </c>
      <c r="V176" s="21">
        <f t="shared" si="46"/>
        <v>0</v>
      </c>
      <c r="W176" s="54">
        <f t="shared" si="48"/>
        <v>0</v>
      </c>
      <c r="X176" s="54">
        <f t="shared" si="49"/>
        <v>0</v>
      </c>
      <c r="Y176" s="54">
        <f t="shared" si="50"/>
        <v>0</v>
      </c>
      <c r="Z176" s="60">
        <f t="shared" si="51"/>
        <v>0</v>
      </c>
      <c r="AA176" s="54">
        <f t="shared" si="52"/>
        <v>0</v>
      </c>
      <c r="AB176" s="54">
        <f t="shared" si="53"/>
        <v>0</v>
      </c>
      <c r="AC176" s="54">
        <f t="shared" si="54"/>
        <v>0</v>
      </c>
      <c r="AD176" s="54">
        <f t="shared" si="55"/>
        <v>0</v>
      </c>
      <c r="AE176" s="54">
        <f t="shared" si="56"/>
        <v>0</v>
      </c>
      <c r="AF176" s="54">
        <f t="shared" si="57"/>
        <v>0</v>
      </c>
      <c r="AG176" s="54">
        <f t="shared" si="58"/>
        <v>0</v>
      </c>
      <c r="AH176" s="54">
        <f t="shared" si="59"/>
        <v>0</v>
      </c>
      <c r="AI176" s="183">
        <f t="shared" si="60"/>
        <v>0</v>
      </c>
      <c r="AJ176" s="183">
        <f t="shared" si="61"/>
        <v>0</v>
      </c>
      <c r="AK176" s="184">
        <f t="shared" si="62"/>
        <v>0</v>
      </c>
      <c r="AL176" s="184">
        <f t="shared" si="63"/>
        <v>0</v>
      </c>
      <c r="AM176" s="20"/>
      <c r="AN176" s="20"/>
      <c r="AO176" s="20"/>
      <c r="AP176" s="20"/>
      <c r="AQ176" s="20"/>
      <c r="AR176" s="20"/>
      <c r="AS176" s="20"/>
      <c r="AT176" s="20"/>
    </row>
    <row r="177" spans="18:46" ht="15">
      <c r="R177" s="52" t="s">
        <v>283</v>
      </c>
      <c r="S177" s="53"/>
      <c r="T177" s="157">
        <v>30</v>
      </c>
      <c r="U177" s="21">
        <f t="shared" si="47"/>
        <v>0</v>
      </c>
      <c r="V177" s="21">
        <f t="shared" si="46"/>
        <v>0</v>
      </c>
      <c r="W177" s="54">
        <f t="shared" si="48"/>
        <v>0</v>
      </c>
      <c r="X177" s="54">
        <f t="shared" si="49"/>
        <v>0</v>
      </c>
      <c r="Y177" s="54">
        <f t="shared" si="50"/>
        <v>0</v>
      </c>
      <c r="Z177" s="60">
        <f t="shared" si="51"/>
        <v>0</v>
      </c>
      <c r="AA177" s="54">
        <f t="shared" si="52"/>
        <v>0</v>
      </c>
      <c r="AB177" s="54">
        <f t="shared" si="53"/>
        <v>0</v>
      </c>
      <c r="AC177" s="54">
        <f t="shared" si="54"/>
        <v>0</v>
      </c>
      <c r="AD177" s="54">
        <f t="shared" si="55"/>
        <v>0</v>
      </c>
      <c r="AE177" s="54">
        <f t="shared" si="56"/>
        <v>0</v>
      </c>
      <c r="AF177" s="54">
        <f t="shared" si="57"/>
        <v>0</v>
      </c>
      <c r="AG177" s="54">
        <f t="shared" si="58"/>
        <v>0</v>
      </c>
      <c r="AH177" s="54">
        <f t="shared" si="59"/>
        <v>0</v>
      </c>
      <c r="AI177" s="183">
        <f t="shared" si="60"/>
        <v>0</v>
      </c>
      <c r="AJ177" s="183">
        <f t="shared" si="61"/>
        <v>0</v>
      </c>
      <c r="AK177" s="184">
        <f t="shared" si="62"/>
        <v>0</v>
      </c>
      <c r="AL177" s="184">
        <f t="shared" si="63"/>
        <v>0</v>
      </c>
      <c r="AM177" s="20"/>
      <c r="AN177" s="20"/>
      <c r="AO177" s="20"/>
      <c r="AP177" s="20"/>
      <c r="AQ177" s="20"/>
      <c r="AR177" s="20"/>
      <c r="AS177" s="20"/>
      <c r="AT177" s="20"/>
    </row>
    <row r="178" spans="18:46" ht="15">
      <c r="R178" s="52" t="s">
        <v>284</v>
      </c>
      <c r="S178" s="53"/>
      <c r="T178" s="157">
        <v>31</v>
      </c>
      <c r="U178" s="21">
        <f t="shared" si="47"/>
        <v>0</v>
      </c>
      <c r="V178" s="21">
        <f t="shared" si="46"/>
        <v>0</v>
      </c>
      <c r="W178" s="54">
        <f t="shared" si="48"/>
        <v>0</v>
      </c>
      <c r="X178" s="54">
        <f t="shared" si="49"/>
        <v>0</v>
      </c>
      <c r="Y178" s="54">
        <f t="shared" si="50"/>
        <v>0</v>
      </c>
      <c r="Z178" s="60">
        <f t="shared" si="51"/>
        <v>0</v>
      </c>
      <c r="AA178" s="54">
        <f t="shared" si="52"/>
        <v>0</v>
      </c>
      <c r="AB178" s="54">
        <f t="shared" si="53"/>
        <v>0</v>
      </c>
      <c r="AC178" s="54">
        <f t="shared" si="54"/>
        <v>0</v>
      </c>
      <c r="AD178" s="54">
        <f t="shared" si="55"/>
        <v>0</v>
      </c>
      <c r="AE178" s="54">
        <f t="shared" si="56"/>
        <v>0</v>
      </c>
      <c r="AF178" s="54">
        <f t="shared" si="57"/>
        <v>0</v>
      </c>
      <c r="AG178" s="54">
        <f t="shared" si="58"/>
        <v>0</v>
      </c>
      <c r="AH178" s="54">
        <f t="shared" si="59"/>
        <v>0</v>
      </c>
      <c r="AI178" s="183">
        <f t="shared" si="60"/>
        <v>0</v>
      </c>
      <c r="AJ178" s="183">
        <f t="shared" si="61"/>
        <v>0</v>
      </c>
      <c r="AK178" s="184">
        <f t="shared" si="62"/>
        <v>0</v>
      </c>
      <c r="AL178" s="184">
        <f t="shared" si="63"/>
        <v>0</v>
      </c>
      <c r="AM178" s="20"/>
      <c r="AN178" s="20"/>
      <c r="AO178" s="20"/>
      <c r="AP178" s="20"/>
      <c r="AQ178" s="20"/>
      <c r="AR178" s="20"/>
      <c r="AS178" s="20"/>
      <c r="AT178" s="20"/>
    </row>
    <row r="179" spans="18:46" ht="15">
      <c r="R179" s="52" t="s">
        <v>285</v>
      </c>
      <c r="S179" s="53"/>
      <c r="T179" s="157">
        <v>32</v>
      </c>
      <c r="U179" s="21">
        <f t="shared" si="47"/>
        <v>0</v>
      </c>
      <c r="V179" s="21">
        <f t="shared" si="46"/>
        <v>0</v>
      </c>
      <c r="W179" s="54">
        <f t="shared" si="48"/>
        <v>0</v>
      </c>
      <c r="X179" s="54">
        <f t="shared" si="49"/>
        <v>0</v>
      </c>
      <c r="Y179" s="54">
        <f t="shared" si="50"/>
        <v>0</v>
      </c>
      <c r="Z179" s="60">
        <f t="shared" si="51"/>
        <v>0</v>
      </c>
      <c r="AA179" s="54">
        <f t="shared" si="52"/>
        <v>0</v>
      </c>
      <c r="AB179" s="54">
        <f t="shared" si="53"/>
        <v>0</v>
      </c>
      <c r="AC179" s="54">
        <f t="shared" si="54"/>
        <v>0</v>
      </c>
      <c r="AD179" s="54">
        <f t="shared" si="55"/>
        <v>0</v>
      </c>
      <c r="AE179" s="54">
        <f t="shared" si="56"/>
        <v>0</v>
      </c>
      <c r="AF179" s="54">
        <f t="shared" si="57"/>
        <v>0</v>
      </c>
      <c r="AG179" s="54">
        <f t="shared" si="58"/>
        <v>0</v>
      </c>
      <c r="AH179" s="54">
        <f t="shared" si="59"/>
        <v>0</v>
      </c>
      <c r="AI179" s="183">
        <f t="shared" si="60"/>
        <v>0</v>
      </c>
      <c r="AJ179" s="183">
        <f t="shared" si="61"/>
        <v>0</v>
      </c>
      <c r="AK179" s="184">
        <f t="shared" si="62"/>
        <v>0</v>
      </c>
      <c r="AL179" s="184">
        <f t="shared" si="63"/>
        <v>0</v>
      </c>
      <c r="AM179" s="20"/>
      <c r="AN179" s="20"/>
      <c r="AO179" s="20"/>
      <c r="AP179" s="20"/>
      <c r="AQ179" s="20"/>
      <c r="AR179" s="20"/>
      <c r="AS179" s="20"/>
      <c r="AT179" s="20"/>
    </row>
    <row r="180" spans="18:46" ht="15">
      <c r="R180" s="52" t="s">
        <v>286</v>
      </c>
      <c r="S180" s="53"/>
      <c r="T180" s="157">
        <v>33</v>
      </c>
      <c r="U180" s="21">
        <f t="shared" si="47"/>
        <v>0</v>
      </c>
      <c r="V180" s="21">
        <f t="shared" si="46"/>
        <v>0</v>
      </c>
      <c r="W180" s="54">
        <f t="shared" si="48"/>
        <v>0</v>
      </c>
      <c r="X180" s="54">
        <f t="shared" si="49"/>
        <v>0</v>
      </c>
      <c r="Y180" s="54">
        <f t="shared" si="50"/>
        <v>0</v>
      </c>
      <c r="Z180" s="60">
        <f t="shared" si="51"/>
        <v>0</v>
      </c>
      <c r="AA180" s="54">
        <f t="shared" si="52"/>
        <v>0</v>
      </c>
      <c r="AB180" s="54">
        <f t="shared" si="53"/>
        <v>0</v>
      </c>
      <c r="AC180" s="54">
        <f t="shared" si="54"/>
        <v>0</v>
      </c>
      <c r="AD180" s="54">
        <f t="shared" si="55"/>
        <v>0</v>
      </c>
      <c r="AE180" s="54">
        <f t="shared" si="56"/>
        <v>0</v>
      </c>
      <c r="AF180" s="54">
        <f t="shared" si="57"/>
        <v>0</v>
      </c>
      <c r="AG180" s="54">
        <f t="shared" si="58"/>
        <v>0</v>
      </c>
      <c r="AH180" s="54">
        <f t="shared" si="59"/>
        <v>0</v>
      </c>
      <c r="AI180" s="183">
        <f t="shared" si="60"/>
        <v>0</v>
      </c>
      <c r="AJ180" s="183">
        <f t="shared" si="61"/>
        <v>0</v>
      </c>
      <c r="AK180" s="184">
        <f t="shared" si="62"/>
        <v>0</v>
      </c>
      <c r="AL180" s="184">
        <f t="shared" si="63"/>
        <v>0</v>
      </c>
      <c r="AM180" s="20"/>
      <c r="AN180" s="20"/>
      <c r="AO180" s="20"/>
      <c r="AP180" s="20"/>
      <c r="AQ180" s="20"/>
      <c r="AR180" s="20"/>
      <c r="AS180" s="20"/>
      <c r="AT180" s="20"/>
    </row>
    <row r="181" spans="18:46" ht="15">
      <c r="R181" s="52" t="s">
        <v>287</v>
      </c>
      <c r="S181" s="53"/>
      <c r="T181" s="157">
        <v>34</v>
      </c>
      <c r="U181" s="21">
        <f t="shared" si="47"/>
        <v>0</v>
      </c>
      <c r="V181" s="21">
        <f t="shared" si="46"/>
        <v>0</v>
      </c>
      <c r="W181" s="54">
        <f t="shared" si="48"/>
        <v>0</v>
      </c>
      <c r="X181" s="54">
        <f t="shared" si="49"/>
        <v>0</v>
      </c>
      <c r="Y181" s="54">
        <f t="shared" si="50"/>
        <v>0</v>
      </c>
      <c r="Z181" s="60">
        <f t="shared" si="51"/>
        <v>0</v>
      </c>
      <c r="AA181" s="54">
        <f t="shared" si="52"/>
        <v>0</v>
      </c>
      <c r="AB181" s="54">
        <f t="shared" si="53"/>
        <v>0</v>
      </c>
      <c r="AC181" s="54">
        <f t="shared" si="54"/>
        <v>0</v>
      </c>
      <c r="AD181" s="54">
        <f t="shared" si="55"/>
        <v>0</v>
      </c>
      <c r="AE181" s="54">
        <f t="shared" si="56"/>
        <v>0</v>
      </c>
      <c r="AF181" s="54">
        <f t="shared" si="57"/>
        <v>0</v>
      </c>
      <c r="AG181" s="54">
        <f t="shared" si="58"/>
        <v>0</v>
      </c>
      <c r="AH181" s="54">
        <f t="shared" si="59"/>
        <v>0</v>
      </c>
      <c r="AI181" s="183">
        <f t="shared" si="60"/>
        <v>0</v>
      </c>
      <c r="AJ181" s="183">
        <f t="shared" si="61"/>
        <v>0</v>
      </c>
      <c r="AK181" s="184">
        <f t="shared" si="62"/>
        <v>0</v>
      </c>
      <c r="AL181" s="184">
        <f t="shared" si="63"/>
        <v>0</v>
      </c>
      <c r="AM181" s="20"/>
      <c r="AN181" s="20"/>
      <c r="AO181" s="20"/>
      <c r="AP181" s="20"/>
      <c r="AQ181" s="20"/>
      <c r="AR181" s="20"/>
      <c r="AS181" s="20"/>
      <c r="AT181" s="20"/>
    </row>
    <row r="182" spans="18:46" ht="15">
      <c r="R182" s="52" t="s">
        <v>288</v>
      </c>
      <c r="S182" s="53"/>
      <c r="T182" s="157">
        <v>35</v>
      </c>
      <c r="U182" s="21">
        <f t="shared" si="47"/>
        <v>0</v>
      </c>
      <c r="V182" s="21">
        <f t="shared" si="46"/>
        <v>0</v>
      </c>
      <c r="W182" s="54">
        <f t="shared" si="48"/>
        <v>0</v>
      </c>
      <c r="X182" s="54">
        <f t="shared" si="49"/>
        <v>0</v>
      </c>
      <c r="Y182" s="54">
        <f t="shared" si="50"/>
        <v>0</v>
      </c>
      <c r="Z182" s="60">
        <f t="shared" si="51"/>
        <v>0</v>
      </c>
      <c r="AA182" s="54">
        <f t="shared" si="52"/>
        <v>0</v>
      </c>
      <c r="AB182" s="54">
        <f t="shared" si="53"/>
        <v>0</v>
      </c>
      <c r="AC182" s="54">
        <f t="shared" si="54"/>
        <v>0</v>
      </c>
      <c r="AD182" s="54">
        <f t="shared" si="55"/>
        <v>0</v>
      </c>
      <c r="AE182" s="54">
        <f t="shared" si="56"/>
        <v>0</v>
      </c>
      <c r="AF182" s="54">
        <f t="shared" si="57"/>
        <v>0</v>
      </c>
      <c r="AG182" s="54">
        <f t="shared" si="58"/>
        <v>0</v>
      </c>
      <c r="AH182" s="54">
        <f t="shared" si="59"/>
        <v>0</v>
      </c>
      <c r="AI182" s="183">
        <f t="shared" si="60"/>
        <v>0</v>
      </c>
      <c r="AJ182" s="183">
        <f t="shared" si="61"/>
        <v>0</v>
      </c>
      <c r="AK182" s="184">
        <f t="shared" si="62"/>
        <v>0</v>
      </c>
      <c r="AL182" s="184">
        <f t="shared" si="63"/>
        <v>0</v>
      </c>
      <c r="AM182" s="20"/>
      <c r="AN182" s="20"/>
      <c r="AO182" s="20"/>
      <c r="AP182" s="20"/>
      <c r="AQ182" s="20"/>
      <c r="AR182" s="20"/>
      <c r="AS182" s="20"/>
      <c r="AT182" s="20"/>
    </row>
    <row r="183" spans="18:46" ht="15">
      <c r="R183" s="52" t="s">
        <v>289</v>
      </c>
      <c r="S183" s="53"/>
      <c r="T183" s="157">
        <v>36</v>
      </c>
      <c r="U183" s="21">
        <f t="shared" si="47"/>
        <v>0</v>
      </c>
      <c r="V183" s="21">
        <f t="shared" si="46"/>
        <v>0</v>
      </c>
      <c r="W183" s="54">
        <f t="shared" si="48"/>
        <v>0</v>
      </c>
      <c r="X183" s="54">
        <f t="shared" si="49"/>
        <v>0</v>
      </c>
      <c r="Y183" s="54">
        <f t="shared" si="50"/>
        <v>0</v>
      </c>
      <c r="Z183" s="60">
        <f t="shared" si="51"/>
        <v>0</v>
      </c>
      <c r="AA183" s="54">
        <f t="shared" si="52"/>
        <v>0</v>
      </c>
      <c r="AB183" s="54">
        <f t="shared" si="53"/>
        <v>0</v>
      </c>
      <c r="AC183" s="54">
        <f t="shared" si="54"/>
        <v>0</v>
      </c>
      <c r="AD183" s="54">
        <f t="shared" si="55"/>
        <v>0</v>
      </c>
      <c r="AE183" s="54">
        <f t="shared" si="56"/>
        <v>0</v>
      </c>
      <c r="AF183" s="54">
        <f t="shared" si="57"/>
        <v>0</v>
      </c>
      <c r="AG183" s="54">
        <f t="shared" si="58"/>
        <v>0</v>
      </c>
      <c r="AH183" s="54">
        <f t="shared" si="59"/>
        <v>0</v>
      </c>
      <c r="AI183" s="183">
        <f t="shared" si="60"/>
        <v>0</v>
      </c>
      <c r="AJ183" s="183">
        <f t="shared" si="61"/>
        <v>0</v>
      </c>
      <c r="AK183" s="184">
        <f t="shared" si="62"/>
        <v>0</v>
      </c>
      <c r="AL183" s="184">
        <f t="shared" si="63"/>
        <v>0</v>
      </c>
      <c r="AM183" s="20"/>
      <c r="AN183" s="20"/>
      <c r="AO183" s="20"/>
      <c r="AP183" s="20"/>
      <c r="AQ183" s="20"/>
      <c r="AR183" s="20"/>
      <c r="AS183" s="20"/>
      <c r="AT183" s="20"/>
    </row>
    <row r="184" spans="18:46" ht="15">
      <c r="R184" s="52" t="s">
        <v>290</v>
      </c>
      <c r="S184" s="53"/>
      <c r="T184" s="157">
        <v>37</v>
      </c>
      <c r="U184" s="21">
        <f t="shared" si="47"/>
        <v>0</v>
      </c>
      <c r="V184" s="21">
        <f t="shared" si="46"/>
        <v>0</v>
      </c>
      <c r="W184" s="54">
        <f t="shared" si="48"/>
        <v>0</v>
      </c>
      <c r="X184" s="54">
        <f t="shared" si="49"/>
        <v>0</v>
      </c>
      <c r="Y184" s="54">
        <f t="shared" si="50"/>
        <v>0</v>
      </c>
      <c r="Z184" s="60">
        <f t="shared" si="51"/>
        <v>0</v>
      </c>
      <c r="AA184" s="54">
        <f t="shared" si="52"/>
        <v>0</v>
      </c>
      <c r="AB184" s="54">
        <f t="shared" si="53"/>
        <v>0</v>
      </c>
      <c r="AC184" s="54">
        <f t="shared" si="54"/>
        <v>0</v>
      </c>
      <c r="AD184" s="54">
        <f t="shared" si="55"/>
        <v>0</v>
      </c>
      <c r="AE184" s="54">
        <f t="shared" si="56"/>
        <v>0</v>
      </c>
      <c r="AF184" s="54">
        <f t="shared" si="57"/>
        <v>0</v>
      </c>
      <c r="AG184" s="54">
        <f t="shared" si="58"/>
        <v>0</v>
      </c>
      <c r="AH184" s="54">
        <f t="shared" si="59"/>
        <v>0</v>
      </c>
      <c r="AI184" s="183">
        <f t="shared" si="60"/>
        <v>0</v>
      </c>
      <c r="AJ184" s="183">
        <f t="shared" si="61"/>
        <v>0</v>
      </c>
      <c r="AK184" s="184">
        <f t="shared" si="62"/>
        <v>0</v>
      </c>
      <c r="AL184" s="184">
        <f t="shared" si="63"/>
        <v>0</v>
      </c>
      <c r="AM184" s="20"/>
      <c r="AN184" s="20"/>
      <c r="AO184" s="20"/>
      <c r="AP184" s="20"/>
      <c r="AQ184" s="20"/>
      <c r="AR184" s="20"/>
      <c r="AS184" s="20"/>
      <c r="AT184" s="20"/>
    </row>
  </sheetData>
  <sheetProtection/>
  <mergeCells count="50">
    <mergeCell ref="A13:A14"/>
    <mergeCell ref="B13:B14"/>
    <mergeCell ref="C13:C14"/>
    <mergeCell ref="D13:G13"/>
    <mergeCell ref="N42:O42"/>
    <mergeCell ref="R55:R57"/>
    <mergeCell ref="S55:S57"/>
    <mergeCell ref="T55:T57"/>
    <mergeCell ref="U55:U56"/>
    <mergeCell ref="V55:AG55"/>
    <mergeCell ref="AH55:AK55"/>
    <mergeCell ref="AL55:AO55"/>
    <mergeCell ref="AN56:AO56"/>
    <mergeCell ref="AP55:AS55"/>
    <mergeCell ref="V56:W56"/>
    <mergeCell ref="X56:Y56"/>
    <mergeCell ref="Z56:AA56"/>
    <mergeCell ref="AB56:AC56"/>
    <mergeCell ref="AD56:AE56"/>
    <mergeCell ref="AF56:AG56"/>
    <mergeCell ref="AH56:AI56"/>
    <mergeCell ref="AJ56:AK56"/>
    <mergeCell ref="AL56:AM56"/>
    <mergeCell ref="AP56:AQ56"/>
    <mergeCell ref="AR56:AS56"/>
    <mergeCell ref="R144:S146"/>
    <mergeCell ref="T144:T146"/>
    <mergeCell ref="U144:U146"/>
    <mergeCell ref="V144:V146"/>
    <mergeCell ref="W144:AH144"/>
    <mergeCell ref="AI144:AL144"/>
    <mergeCell ref="AM144:AP144"/>
    <mergeCell ref="AQ144:AT144"/>
    <mergeCell ref="AK145:AL145"/>
    <mergeCell ref="AM145:AN145"/>
    <mergeCell ref="AO145:AP145"/>
    <mergeCell ref="AQ145:AR145"/>
    <mergeCell ref="AS145:AT145"/>
    <mergeCell ref="W145:X145"/>
    <mergeCell ref="Y145:Z145"/>
    <mergeCell ref="AA145:AB145"/>
    <mergeCell ref="AC145:AD145"/>
    <mergeCell ref="AE145:AF145"/>
    <mergeCell ref="R147:S147"/>
    <mergeCell ref="R148:S148"/>
    <mergeCell ref="R149:S149"/>
    <mergeCell ref="R150:S150"/>
    <mergeCell ref="R162:S162"/>
    <mergeCell ref="AI145:AJ145"/>
    <mergeCell ref="AG145:AH145"/>
  </mergeCells>
  <dataValidations count="7">
    <dataValidation type="list" allowBlank="1" showInputMessage="1" showErrorMessage="1" sqref="H15:H54">
      <formula1>norma</formula1>
    </dataValidation>
    <dataValidation type="list" allowBlank="1" showInputMessage="1" showErrorMessage="1" sqref="E15:E54">
      <formula1>alt_pers_sup</formula1>
    </dataValidation>
    <dataValidation type="list" allowBlank="1" showInputMessage="1" showErrorMessage="1" sqref="G15:G54">
      <formula1>pers_san_med</formula1>
    </dataValidation>
    <dataValidation type="list" allowBlank="1" showInputMessage="1" showErrorMessage="1" sqref="F15:F54">
      <formula1>asistenti</formula1>
    </dataValidation>
    <dataValidation type="list" allowBlank="1" showInputMessage="1" showErrorMessage="1" sqref="C15:C54">
      <formula1>sex</formula1>
    </dataValidation>
    <dataValidation type="list" allowBlank="1" showInputMessage="1" showErrorMessage="1" sqref="D15:D54">
      <formula1>stomatologi</formula1>
    </dataValidation>
    <dataValidation allowBlank="1" showInputMessage="1" showErrorMessage="1" prompt="Vă rugăm să scrieți data nașterii  în format dd.mm.yyyy (ziua, luna, anul)!" sqref="B15:B54"/>
  </dataValidations>
  <printOptions horizontalCentered="1"/>
  <pageMargins left="0.31496062992125984" right="0.31496062992125984" top="0.35433070866141736" bottom="0.35433070866141736" header="0.31496062992125984" footer="0.31496062992125984"/>
  <pageSetup horizontalDpi="600" verticalDpi="600" orientation="landscape" paperSize="9" scale="87"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tabColor theme="7" tint="-0.24997000396251678"/>
  </sheetPr>
  <dimension ref="A1:I37"/>
  <sheetViews>
    <sheetView zoomScalePageLayoutView="0" workbookViewId="0" topLeftCell="A1">
      <selection activeCell="E9" sqref="E9"/>
    </sheetView>
  </sheetViews>
  <sheetFormatPr defaultColWidth="9.140625" defaultRowHeight="15"/>
  <cols>
    <col min="1" max="8" width="17.7109375" style="9" customWidth="1"/>
    <col min="9" max="16384" width="9.140625" style="9" customWidth="1"/>
  </cols>
  <sheetData>
    <row r="1" ht="12.75">
      <c r="A1" s="2" t="s">
        <v>120</v>
      </c>
    </row>
    <row r="3" spans="1:3" ht="12.75">
      <c r="A3" s="2" t="s">
        <v>22</v>
      </c>
      <c r="B3" s="61">
        <f>Program!B3</f>
        <v>0</v>
      </c>
      <c r="C3" s="2"/>
    </row>
    <row r="4" spans="1:4" ht="12.75">
      <c r="A4" s="2" t="s">
        <v>24</v>
      </c>
      <c r="B4" s="111">
        <f>Program!B4</f>
      </c>
      <c r="C4" s="2"/>
      <c r="D4" s="112"/>
    </row>
    <row r="5" spans="1:4" ht="12.75">
      <c r="A5" s="2" t="s">
        <v>23</v>
      </c>
      <c r="B5" s="111">
        <f>Program!B5</f>
      </c>
      <c r="C5" s="2"/>
      <c r="D5" s="113"/>
    </row>
    <row r="6" spans="1:4" ht="12.75">
      <c r="A6" s="2" t="s">
        <v>21</v>
      </c>
      <c r="B6" s="111">
        <f>Program!B6</f>
      </c>
      <c r="C6" s="2"/>
      <c r="D6" s="113"/>
    </row>
    <row r="7" spans="1:4" ht="12.75">
      <c r="A7" s="2" t="s">
        <v>117</v>
      </c>
      <c r="B7" s="111">
        <f>Program!B7</f>
      </c>
      <c r="C7" s="2"/>
      <c r="D7" s="2"/>
    </row>
    <row r="8" spans="1:4" ht="12.75">
      <c r="A8" s="2" t="s">
        <v>489</v>
      </c>
      <c r="B8" s="111">
        <f>Program!B8</f>
      </c>
      <c r="C8" s="2"/>
      <c r="D8" s="2"/>
    </row>
    <row r="9" spans="1:2" ht="12.75">
      <c r="A9" s="2" t="s">
        <v>408</v>
      </c>
      <c r="B9" s="111">
        <f>Program!B9</f>
      </c>
    </row>
    <row r="10" spans="1:2" ht="12.75">
      <c r="A10" s="2" t="s">
        <v>409</v>
      </c>
      <c r="B10" s="111">
        <f>Program!B10</f>
      </c>
    </row>
    <row r="11" ht="12" customHeight="1"/>
    <row r="12" spans="1:9" ht="12.75">
      <c r="A12" s="8" t="s">
        <v>945</v>
      </c>
      <c r="F12" s="114"/>
      <c r="G12" s="114"/>
      <c r="H12" s="6"/>
      <c r="I12" s="61" t="s">
        <v>131</v>
      </c>
    </row>
    <row r="13" spans="1:8" ht="15" customHeight="1">
      <c r="A13" s="256" t="s">
        <v>132</v>
      </c>
      <c r="B13" s="256" t="s">
        <v>152</v>
      </c>
      <c r="C13" s="235" t="s">
        <v>134</v>
      </c>
      <c r="D13" s="235"/>
      <c r="E13" s="235"/>
      <c r="F13" s="235"/>
      <c r="G13" s="235" t="s">
        <v>135</v>
      </c>
      <c r="H13" s="235"/>
    </row>
    <row r="14" spans="1:8" ht="15" customHeight="1">
      <c r="A14" s="256"/>
      <c r="B14" s="256"/>
      <c r="C14" s="256" t="s">
        <v>136</v>
      </c>
      <c r="D14" s="235" t="s">
        <v>137</v>
      </c>
      <c r="E14" s="235"/>
      <c r="F14" s="235"/>
      <c r="G14" s="256" t="s">
        <v>153</v>
      </c>
      <c r="H14" s="256" t="s">
        <v>151</v>
      </c>
    </row>
    <row r="15" spans="1:8" ht="12.75">
      <c r="A15" s="256"/>
      <c r="B15" s="256"/>
      <c r="C15" s="256"/>
      <c r="D15" s="231" t="s">
        <v>12</v>
      </c>
      <c r="E15" s="231" t="s">
        <v>138</v>
      </c>
      <c r="F15" s="231"/>
      <c r="G15" s="256"/>
      <c r="H15" s="256"/>
    </row>
    <row r="16" spans="1:8" ht="36" customHeight="1">
      <c r="A16" s="256"/>
      <c r="B16" s="256"/>
      <c r="C16" s="256"/>
      <c r="D16" s="231"/>
      <c r="E16" s="15" t="s">
        <v>139</v>
      </c>
      <c r="F16" s="17" t="s">
        <v>140</v>
      </c>
      <c r="G16" s="256"/>
      <c r="H16" s="256"/>
    </row>
    <row r="17" spans="1:8" ht="12.75">
      <c r="A17" s="13" t="s">
        <v>141</v>
      </c>
      <c r="B17" s="13" t="s">
        <v>142</v>
      </c>
      <c r="C17" s="13">
        <v>3</v>
      </c>
      <c r="D17" s="13">
        <v>4</v>
      </c>
      <c r="E17" s="13">
        <v>5</v>
      </c>
      <c r="F17" s="13">
        <v>6</v>
      </c>
      <c r="G17" s="13">
        <v>7</v>
      </c>
      <c r="H17" s="13">
        <v>8</v>
      </c>
    </row>
    <row r="18" spans="1:8" ht="12.75">
      <c r="A18" s="135">
        <f>B18+G18</f>
        <v>0</v>
      </c>
      <c r="B18" s="135">
        <f>C18+D18</f>
        <v>0</v>
      </c>
      <c r="C18" s="136"/>
      <c r="D18" s="136"/>
      <c r="E18" s="136"/>
      <c r="F18" s="137"/>
      <c r="G18" s="137"/>
      <c r="H18" s="136"/>
    </row>
    <row r="19" spans="6:7" ht="12.75">
      <c r="F19" s="115"/>
      <c r="G19" s="115"/>
    </row>
    <row r="20" spans="6:7" ht="12.75">
      <c r="F20" s="115"/>
      <c r="G20" s="115"/>
    </row>
    <row r="21" spans="1:8" ht="12.75">
      <c r="A21" s="8" t="s">
        <v>946</v>
      </c>
      <c r="F21" s="115"/>
      <c r="H21" s="62" t="s">
        <v>131</v>
      </c>
    </row>
    <row r="22" spans="1:9" ht="15" customHeight="1">
      <c r="A22" s="231" t="s">
        <v>133</v>
      </c>
      <c r="B22" s="256" t="s">
        <v>143</v>
      </c>
      <c r="C22" s="256" t="s">
        <v>144</v>
      </c>
      <c r="D22" s="256" t="s">
        <v>145</v>
      </c>
      <c r="E22" s="256" t="s">
        <v>146</v>
      </c>
      <c r="F22" s="231" t="s">
        <v>147</v>
      </c>
      <c r="G22" s="231"/>
      <c r="H22" s="19"/>
      <c r="I22" s="19"/>
    </row>
    <row r="23" spans="1:9" ht="15" customHeight="1">
      <c r="A23" s="231"/>
      <c r="B23" s="256"/>
      <c r="C23" s="256"/>
      <c r="D23" s="256"/>
      <c r="E23" s="256"/>
      <c r="F23" s="256" t="s">
        <v>148</v>
      </c>
      <c r="G23" s="256" t="s">
        <v>149</v>
      </c>
      <c r="H23" s="244"/>
      <c r="I23" s="244"/>
    </row>
    <row r="24" spans="1:9" ht="12.75">
      <c r="A24" s="231"/>
      <c r="B24" s="256"/>
      <c r="C24" s="256"/>
      <c r="D24" s="256"/>
      <c r="E24" s="256"/>
      <c r="F24" s="256"/>
      <c r="G24" s="256"/>
      <c r="H24" s="244"/>
      <c r="I24" s="244"/>
    </row>
    <row r="25" spans="1:9" ht="12.75">
      <c r="A25" s="231"/>
      <c r="B25" s="256"/>
      <c r="C25" s="256"/>
      <c r="D25" s="256"/>
      <c r="E25" s="256"/>
      <c r="F25" s="256"/>
      <c r="G25" s="256"/>
      <c r="H25" s="244"/>
      <c r="I25" s="244"/>
    </row>
    <row r="26" spans="1:9" ht="13.5" thickBot="1">
      <c r="A26" s="116" t="s">
        <v>150</v>
      </c>
      <c r="B26" s="13">
        <v>2</v>
      </c>
      <c r="C26" s="13">
        <v>3</v>
      </c>
      <c r="D26" s="13">
        <v>4</v>
      </c>
      <c r="E26" s="13">
        <v>5</v>
      </c>
      <c r="F26" s="13">
        <v>6</v>
      </c>
      <c r="G26" s="13">
        <v>7</v>
      </c>
      <c r="H26" s="117"/>
      <c r="I26" s="117"/>
    </row>
    <row r="27" spans="1:9" ht="14.25" thickBot="1" thickTop="1">
      <c r="A27" s="135">
        <f>B27+C27+D27+E27+F27</f>
        <v>0</v>
      </c>
      <c r="B27" s="136"/>
      <c r="C27" s="136"/>
      <c r="D27" s="136"/>
      <c r="E27" s="136"/>
      <c r="F27" s="136"/>
      <c r="G27" s="136"/>
      <c r="H27" s="118"/>
      <c r="I27" s="119" t="b">
        <f>A27=B18</f>
        <v>1</v>
      </c>
    </row>
    <row r="28" ht="13.5" thickTop="1"/>
    <row r="29" ht="15.75">
      <c r="A29" s="218" t="s">
        <v>947</v>
      </c>
    </row>
    <row r="30" ht="12.75">
      <c r="A30" s="120" t="s">
        <v>154</v>
      </c>
    </row>
    <row r="31" spans="1:8" ht="18.75" customHeight="1">
      <c r="A31" s="121" t="s">
        <v>949</v>
      </c>
      <c r="B31" s="122"/>
      <c r="C31" s="122"/>
      <c r="D31" s="122"/>
      <c r="E31" s="122"/>
      <c r="F31" s="122"/>
      <c r="G31" s="122"/>
      <c r="H31" s="122"/>
    </row>
    <row r="32" spans="1:8" ht="63.75" customHeight="1">
      <c r="A32" s="255" t="s">
        <v>490</v>
      </c>
      <c r="B32" s="255"/>
      <c r="C32" s="255"/>
      <c r="D32" s="255"/>
      <c r="E32" s="255"/>
      <c r="F32" s="255"/>
      <c r="G32" s="255"/>
      <c r="H32" s="255"/>
    </row>
    <row r="33" spans="1:8" ht="17.25" customHeight="1">
      <c r="A33" s="255" t="s">
        <v>948</v>
      </c>
      <c r="B33" s="255"/>
      <c r="C33" s="255"/>
      <c r="D33" s="255"/>
      <c r="E33" s="255"/>
      <c r="F33" s="255"/>
      <c r="G33" s="255"/>
      <c r="H33" s="255"/>
    </row>
    <row r="34" spans="1:8" ht="31.5" customHeight="1">
      <c r="A34" s="255" t="s">
        <v>491</v>
      </c>
      <c r="B34" s="255"/>
      <c r="C34" s="255"/>
      <c r="D34" s="255"/>
      <c r="E34" s="255"/>
      <c r="F34" s="255"/>
      <c r="G34" s="255"/>
      <c r="H34" s="255"/>
    </row>
    <row r="35" spans="1:8" ht="30.75" customHeight="1">
      <c r="A35" s="255" t="s">
        <v>492</v>
      </c>
      <c r="B35" s="255"/>
      <c r="C35" s="255"/>
      <c r="D35" s="255"/>
      <c r="E35" s="255"/>
      <c r="F35" s="255"/>
      <c r="G35" s="255"/>
      <c r="H35" s="255"/>
    </row>
    <row r="36" spans="1:8" ht="56.25" customHeight="1">
      <c r="A36" s="255" t="s">
        <v>493</v>
      </c>
      <c r="B36" s="255"/>
      <c r="C36" s="255"/>
      <c r="D36" s="255"/>
      <c r="E36" s="255"/>
      <c r="F36" s="255"/>
      <c r="G36" s="255"/>
      <c r="H36" s="255"/>
    </row>
    <row r="37" spans="1:8" ht="49.5" customHeight="1">
      <c r="A37" s="255" t="s">
        <v>494</v>
      </c>
      <c r="B37" s="255"/>
      <c r="C37" s="255"/>
      <c r="D37" s="255"/>
      <c r="E37" s="255"/>
      <c r="F37" s="255"/>
      <c r="G37" s="255"/>
      <c r="H37" s="255"/>
    </row>
  </sheetData>
  <sheetProtection password="D594" sheet="1"/>
  <mergeCells count="26">
    <mergeCell ref="A13:A16"/>
    <mergeCell ref="B13:B16"/>
    <mergeCell ref="C13:F13"/>
    <mergeCell ref="G13:H13"/>
    <mergeCell ref="C14:C16"/>
    <mergeCell ref="D14:F14"/>
    <mergeCell ref="G14:G16"/>
    <mergeCell ref="H14:H16"/>
    <mergeCell ref="D15:D16"/>
    <mergeCell ref="E15:F15"/>
    <mergeCell ref="C22:C25"/>
    <mergeCell ref="D22:D25"/>
    <mergeCell ref="E22:E25"/>
    <mergeCell ref="F22:G22"/>
    <mergeCell ref="F23:F25"/>
    <mergeCell ref="G23:G25"/>
    <mergeCell ref="A36:H36"/>
    <mergeCell ref="A37:H37"/>
    <mergeCell ref="H23:H25"/>
    <mergeCell ref="I23:I25"/>
    <mergeCell ref="A32:H32"/>
    <mergeCell ref="A33:H33"/>
    <mergeCell ref="A34:H34"/>
    <mergeCell ref="A35:H35"/>
    <mergeCell ref="A22:A25"/>
    <mergeCell ref="B22:B25"/>
  </mergeCells>
  <printOptions/>
  <pageMargins left="0.2362204724409449" right="0.2362204724409449" top="0.7480314960629921" bottom="0.7480314960629921" header="0.31496062992125984" footer="0.31496062992125984"/>
  <pageSetup horizontalDpi="600" verticalDpi="600" orientation="landscape" paperSize="9" scale="88" r:id="rId1"/>
  <rowBreaks count="1" manualBreakCount="1">
    <brk id="29" max="255" man="1"/>
  </rowBreaks>
</worksheet>
</file>

<file path=xl/worksheets/sheet7.xml><?xml version="1.0" encoding="utf-8"?>
<worksheet xmlns="http://schemas.openxmlformats.org/spreadsheetml/2006/main" xmlns:r="http://schemas.openxmlformats.org/officeDocument/2006/relationships">
  <dimension ref="A1:AP213"/>
  <sheetViews>
    <sheetView zoomScale="75" zoomScaleNormal="75" zoomScalePageLayoutView="0" workbookViewId="0" topLeftCell="A175">
      <selection activeCell="P204" sqref="P204"/>
    </sheetView>
  </sheetViews>
  <sheetFormatPr defaultColWidth="9.140625" defaultRowHeight="15"/>
  <cols>
    <col min="1" max="1" width="9.140625" style="67" customWidth="1"/>
    <col min="2" max="2" width="30.8515625" style="67" customWidth="1"/>
    <col min="3" max="3" width="17.28125" style="67" customWidth="1"/>
    <col min="4" max="20" width="8.7109375" style="67" customWidth="1"/>
    <col min="21" max="16384" width="9.140625" style="67" customWidth="1"/>
  </cols>
  <sheetData>
    <row r="1" spans="2:9" ht="12.75">
      <c r="B1" s="67" t="str">
        <f>Program!A1</f>
        <v>Direcţia de Sănătate Publică Covasna</v>
      </c>
      <c r="I1" s="67">
        <f>IF(E12&lt;&gt;"da",0,1)</f>
        <v>0</v>
      </c>
    </row>
    <row r="3" spans="2:3" ht="12.75">
      <c r="B3" s="67" t="str">
        <f>Program!A3</f>
        <v>Medic titular:</v>
      </c>
      <c r="C3" s="67">
        <f>Program!B3</f>
        <v>0</v>
      </c>
    </row>
    <row r="4" spans="2:3" ht="12.75">
      <c r="B4" s="67" t="str">
        <f>Program!A4</f>
        <v>Unitate sanitară:</v>
      </c>
      <c r="C4" s="67">
        <f>Program!B4</f>
      </c>
    </row>
    <row r="5" spans="2:3" ht="12.75">
      <c r="B5" s="67" t="str">
        <f>Program!A5</f>
        <v>Cod unitate sanitară:</v>
      </c>
      <c r="C5" s="67">
        <f>Program!B5</f>
      </c>
    </row>
    <row r="6" spans="2:3" ht="12.75">
      <c r="B6" s="67" t="str">
        <f>Program!A6</f>
        <v>Adresa:</v>
      </c>
      <c r="C6" s="67">
        <f>Program!B6</f>
      </c>
    </row>
    <row r="7" spans="2:3" ht="12.75">
      <c r="B7" s="67" t="str">
        <f>Program!A7</f>
        <v>Telefon:</v>
      </c>
      <c r="C7" s="67">
        <f>Program!B7</f>
      </c>
    </row>
    <row r="8" spans="2:3" ht="12.75">
      <c r="B8" s="67" t="str">
        <f>Program!A8</f>
        <v>E-mail:</v>
      </c>
      <c r="C8" s="67">
        <f>Program!B8</f>
      </c>
    </row>
    <row r="9" spans="2:3" ht="12.75">
      <c r="B9" s="67" t="str">
        <f>Program!A9</f>
        <v>Sediu secundar 1</v>
      </c>
      <c r="C9" s="67">
        <f>Program!B9</f>
      </c>
    </row>
    <row r="10" spans="2:3" ht="12.75">
      <c r="B10" s="67" t="str">
        <f>Program!A10</f>
        <v>Sediu secundar 2</v>
      </c>
      <c r="C10" s="67">
        <f>Program!B10</f>
      </c>
    </row>
    <row r="12" spans="2:5" ht="12.75">
      <c r="B12" s="67" t="str">
        <f>Program!A12</f>
        <v>1. Dacă aţi avut contract cu Casa de Asigurări de Sănătate pe anul 2023?</v>
      </c>
      <c r="E12" s="67">
        <f>Program!D12</f>
        <v>0</v>
      </c>
    </row>
    <row r="14" ht="12.75">
      <c r="B14" s="67" t="str">
        <f>Program!A14</f>
        <v>2. Program de lucru</v>
      </c>
    </row>
    <row r="16" spans="2:9" ht="31.5" customHeight="1">
      <c r="B16" s="68" t="s">
        <v>411</v>
      </c>
      <c r="C16" s="126" t="s">
        <v>0</v>
      </c>
      <c r="D16" s="126" t="s">
        <v>1</v>
      </c>
      <c r="E16" s="126" t="s">
        <v>2</v>
      </c>
      <c r="F16" s="126" t="s">
        <v>3</v>
      </c>
      <c r="G16" s="126" t="s">
        <v>4</v>
      </c>
      <c r="H16" s="126" t="s">
        <v>5</v>
      </c>
      <c r="I16" s="126" t="s">
        <v>6</v>
      </c>
    </row>
    <row r="17" spans="2:9" ht="36" customHeight="1">
      <c r="B17" s="70">
        <f>C6</f>
      </c>
      <c r="C17" s="71">
        <f>Program!B17</f>
        <v>0</v>
      </c>
      <c r="D17" s="71">
        <f>Program!C17</f>
        <v>0</v>
      </c>
      <c r="E17" s="71">
        <f>Program!D17</f>
        <v>0</v>
      </c>
      <c r="F17" s="71">
        <f>Program!E17</f>
        <v>0</v>
      </c>
      <c r="G17" s="71">
        <f>Program!F17</f>
        <v>0</v>
      </c>
      <c r="H17" s="71">
        <f>Program!G17</f>
        <v>0</v>
      </c>
      <c r="I17" s="71">
        <f>Program!H17</f>
        <v>0</v>
      </c>
    </row>
    <row r="18" spans="1:9" ht="12.75">
      <c r="A18" s="67">
        <f>$C$5</f>
      </c>
      <c r="B18" s="72">
        <f>C9</f>
      </c>
      <c r="C18" s="71">
        <f>Program!B18</f>
        <v>0</v>
      </c>
      <c r="D18" s="71">
        <f>Program!C18</f>
        <v>0</v>
      </c>
      <c r="E18" s="71">
        <f>Program!D18</f>
        <v>0</v>
      </c>
      <c r="F18" s="71">
        <f>Program!E18</f>
        <v>0</v>
      </c>
      <c r="G18" s="71">
        <f>Program!F18</f>
        <v>0</v>
      </c>
      <c r="H18" s="71">
        <f>Program!G18</f>
        <v>0</v>
      </c>
      <c r="I18" s="71">
        <f>Program!H18</f>
        <v>0</v>
      </c>
    </row>
    <row r="19" spans="1:9" ht="12.75">
      <c r="A19" s="67">
        <f>$C$5</f>
      </c>
      <c r="B19" s="70">
        <f>C10</f>
      </c>
      <c r="C19" s="71">
        <f>Program!B19</f>
        <v>0</v>
      </c>
      <c r="D19" s="71">
        <f>Program!C19</f>
        <v>0</v>
      </c>
      <c r="E19" s="71">
        <f>Program!D19</f>
        <v>0</v>
      </c>
      <c r="F19" s="71">
        <f>Program!E19</f>
        <v>0</v>
      </c>
      <c r="G19" s="71">
        <f>Program!F19</f>
        <v>0</v>
      </c>
      <c r="H19" s="71">
        <f>Program!G19</f>
        <v>0</v>
      </c>
      <c r="I19" s="71">
        <f>Program!H19</f>
        <v>0</v>
      </c>
    </row>
    <row r="21" spans="2:14" ht="12.75">
      <c r="B21" s="73" t="s">
        <v>524</v>
      </c>
      <c r="C21" s="74"/>
      <c r="D21" s="74"/>
      <c r="E21" s="74"/>
      <c r="F21" s="74"/>
      <c r="G21" s="74"/>
      <c r="H21" s="74"/>
      <c r="I21" s="74"/>
      <c r="J21" s="74"/>
      <c r="K21" s="74"/>
      <c r="L21" s="74"/>
      <c r="M21" s="74"/>
      <c r="N21" s="74"/>
    </row>
    <row r="22" spans="2:14" ht="12.75">
      <c r="B22" s="266" t="s">
        <v>7</v>
      </c>
      <c r="C22" s="272" t="s">
        <v>8</v>
      </c>
      <c r="D22" s="273"/>
      <c r="E22" s="274"/>
      <c r="F22" s="272" t="s">
        <v>9</v>
      </c>
      <c r="G22" s="273"/>
      <c r="H22" s="274"/>
      <c r="K22" s="74"/>
      <c r="L22" s="74"/>
      <c r="M22" s="74"/>
      <c r="N22" s="74"/>
    </row>
    <row r="23" spans="2:14" ht="12.75">
      <c r="B23" s="266"/>
      <c r="C23" s="266" t="s">
        <v>10</v>
      </c>
      <c r="D23" s="280" t="s">
        <v>11</v>
      </c>
      <c r="E23" s="281"/>
      <c r="F23" s="282" t="s">
        <v>10</v>
      </c>
      <c r="G23" s="265" t="s">
        <v>11</v>
      </c>
      <c r="H23" s="265"/>
      <c r="K23" s="74"/>
      <c r="L23" s="74"/>
      <c r="M23" s="74"/>
      <c r="N23" s="74"/>
    </row>
    <row r="24" spans="2:14" ht="12.75">
      <c r="B24" s="266"/>
      <c r="C24" s="266"/>
      <c r="D24" s="69" t="s">
        <v>12</v>
      </c>
      <c r="E24" s="69" t="s">
        <v>13</v>
      </c>
      <c r="F24" s="283"/>
      <c r="G24" s="69" t="s">
        <v>12</v>
      </c>
      <c r="H24" s="69" t="s">
        <v>13</v>
      </c>
      <c r="K24" s="74"/>
      <c r="L24" s="74"/>
      <c r="M24" s="74"/>
      <c r="N24" s="74"/>
    </row>
    <row r="25" spans="1:14" ht="12.75">
      <c r="A25" s="67">
        <f>$C$5</f>
      </c>
      <c r="B25" s="75" t="str">
        <f>Consultatii!A17</f>
        <v>stomatologie</v>
      </c>
      <c r="C25" s="64">
        <f>Consultatii!B17</f>
        <v>0</v>
      </c>
      <c r="D25" s="64">
        <f>Consultatii!C17</f>
        <v>0</v>
      </c>
      <c r="E25" s="64">
        <f>Consultatii!D17</f>
        <v>0</v>
      </c>
      <c r="F25" s="64">
        <f>Consultatii!E17</f>
        <v>0</v>
      </c>
      <c r="G25" s="64">
        <f>Consultatii!F17</f>
        <v>0</v>
      </c>
      <c r="H25" s="64">
        <f>Consultatii!G17</f>
        <v>0</v>
      </c>
      <c r="K25" s="74"/>
      <c r="L25" s="74"/>
      <c r="M25" s="74"/>
      <c r="N25" s="74"/>
    </row>
    <row r="26" spans="2:14" ht="12.75">
      <c r="B26" s="76"/>
      <c r="C26" s="77"/>
      <c r="D26" s="77"/>
      <c r="E26" s="77"/>
      <c r="F26" s="77"/>
      <c r="G26" s="77"/>
      <c r="H26" s="77"/>
      <c r="I26" s="77"/>
      <c r="J26" s="77"/>
      <c r="K26" s="74"/>
      <c r="L26" s="74"/>
      <c r="M26" s="74"/>
      <c r="N26" s="74"/>
    </row>
    <row r="27" spans="2:14" ht="12.75">
      <c r="B27" s="76"/>
      <c r="C27" s="77"/>
      <c r="D27" s="77"/>
      <c r="E27" s="77"/>
      <c r="F27" s="77"/>
      <c r="G27" s="77"/>
      <c r="H27" s="77"/>
      <c r="I27" s="77"/>
      <c r="J27" s="77"/>
      <c r="K27" s="74"/>
      <c r="L27" s="74"/>
      <c r="M27" s="74"/>
      <c r="N27" s="74"/>
    </row>
    <row r="28" spans="2:14" ht="12.75">
      <c r="B28" s="73" t="s">
        <v>525</v>
      </c>
      <c r="C28" s="77"/>
      <c r="D28" s="77"/>
      <c r="E28" s="77"/>
      <c r="F28" s="77"/>
      <c r="G28" s="77"/>
      <c r="H28" s="77"/>
      <c r="I28" s="77"/>
      <c r="J28" s="77"/>
      <c r="K28" s="74"/>
      <c r="L28" s="74"/>
      <c r="M28" s="74"/>
      <c r="N28" s="74"/>
    </row>
    <row r="29" spans="2:42" ht="12.75" customHeight="1">
      <c r="B29" s="261" t="s">
        <v>85</v>
      </c>
      <c r="C29" s="261" t="s">
        <v>25</v>
      </c>
      <c r="D29" s="261" t="s">
        <v>412</v>
      </c>
      <c r="E29" s="261" t="s">
        <v>12</v>
      </c>
      <c r="F29" s="261" t="s">
        <v>155</v>
      </c>
      <c r="G29" s="232" t="s">
        <v>633</v>
      </c>
      <c r="H29" s="233"/>
      <c r="I29" s="233"/>
      <c r="J29" s="233"/>
      <c r="K29" s="233"/>
      <c r="L29" s="233"/>
      <c r="M29" s="233"/>
      <c r="N29" s="234"/>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row>
    <row r="30" spans="2:42" ht="12.75">
      <c r="B30" s="262"/>
      <c r="C30" s="262"/>
      <c r="D30" s="262"/>
      <c r="E30" s="262"/>
      <c r="F30" s="262"/>
      <c r="G30" s="232" t="s">
        <v>635</v>
      </c>
      <c r="H30" s="233"/>
      <c r="I30" s="232" t="s">
        <v>636</v>
      </c>
      <c r="J30" s="233"/>
      <c r="K30" s="232" t="s">
        <v>637</v>
      </c>
      <c r="L30" s="233"/>
      <c r="M30" s="258" t="s">
        <v>638</v>
      </c>
      <c r="N30" s="259"/>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row>
    <row r="31" spans="2:42" ht="12.75">
      <c r="B31" s="263"/>
      <c r="C31" s="263"/>
      <c r="D31" s="263"/>
      <c r="E31" s="263"/>
      <c r="F31" s="263"/>
      <c r="G31" s="147" t="s">
        <v>12</v>
      </c>
      <c r="H31" s="148" t="s">
        <v>632</v>
      </c>
      <c r="I31" s="147" t="s">
        <v>12</v>
      </c>
      <c r="J31" s="148" t="s">
        <v>632</v>
      </c>
      <c r="K31" s="147" t="s">
        <v>12</v>
      </c>
      <c r="L31" s="148" t="s">
        <v>632</v>
      </c>
      <c r="M31" s="147" t="s">
        <v>12</v>
      </c>
      <c r="N31" s="148" t="s">
        <v>632</v>
      </c>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row>
    <row r="32" spans="2:42" ht="12.75">
      <c r="B32" s="144" t="s">
        <v>165</v>
      </c>
      <c r="C32" s="144" t="s">
        <v>166</v>
      </c>
      <c r="D32" s="144" t="s">
        <v>413</v>
      </c>
      <c r="E32" s="154" t="e">
        <f>G32+I32+K32+M32+O32+Q32+S32+U32+W32+Y32+AA32+AC32+AE32+AG32+AI32+AK32+AM32+AO32</f>
        <v>#REF!</v>
      </c>
      <c r="F32" s="154" t="e">
        <f>H32+J32+L32+N32+P32+R32+T32+V32+X32+Z32+AB32+AD32+AF32+AH32+AJ32+AL32+AN32+AP32</f>
        <v>#REF!</v>
      </c>
      <c r="G32" s="145" t="e">
        <f>G33+G34+G35+G36</f>
        <v>#REF!</v>
      </c>
      <c r="H32" s="145" t="e">
        <f aca="true" t="shared" si="0" ref="H32:N32">H33+H34+H35+H36</f>
        <v>#REF!</v>
      </c>
      <c r="I32" s="145" t="e">
        <f t="shared" si="0"/>
        <v>#REF!</v>
      </c>
      <c r="J32" s="145" t="e">
        <f t="shared" si="0"/>
        <v>#REF!</v>
      </c>
      <c r="K32" s="145" t="e">
        <f t="shared" si="0"/>
        <v>#REF!</v>
      </c>
      <c r="L32" s="145" t="e">
        <f t="shared" si="0"/>
        <v>#REF!</v>
      </c>
      <c r="M32" s="145" t="e">
        <f t="shared" si="0"/>
        <v>#REF!</v>
      </c>
      <c r="N32" s="145" t="e">
        <f t="shared" si="0"/>
        <v>#REF!</v>
      </c>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row>
    <row r="33" spans="1:42" ht="12.75">
      <c r="A33" s="67">
        <f>$C$5</f>
      </c>
      <c r="B33" s="144">
        <v>252</v>
      </c>
      <c r="C33" s="144" t="s">
        <v>80</v>
      </c>
      <c r="D33" s="144" t="s">
        <v>86</v>
      </c>
      <c r="E33" s="154" t="e">
        <f>G33+I33+K33+M33+O33+Q33+S33+U33+W33+Y33+AA33+AC33+AE33+AG33+AI33+AK33+AM33+AO33</f>
        <v>#REF!</v>
      </c>
      <c r="F33" s="154" t="e">
        <f>H33+J33+L33+N33+P33+R33+T33+V33+X33+Z33+AB33+AD33+AF33+AH33+AJ33+AL33+AN33+AP33</f>
        <v>#REF!</v>
      </c>
      <c r="G33" s="155" t="e">
        <f>Consultatii!#REF!</f>
        <v>#REF!</v>
      </c>
      <c r="H33" s="155" t="e">
        <f>Consultatii!#REF!</f>
        <v>#REF!</v>
      </c>
      <c r="I33" s="155" t="e">
        <f>Consultatii!#REF!</f>
        <v>#REF!</v>
      </c>
      <c r="J33" s="155" t="e">
        <f>Consultatii!#REF!</f>
        <v>#REF!</v>
      </c>
      <c r="K33" s="155" t="e">
        <f>Consultatii!#REF!</f>
        <v>#REF!</v>
      </c>
      <c r="L33" s="155" t="e">
        <f>Consultatii!#REF!</f>
        <v>#REF!</v>
      </c>
      <c r="M33" s="155" t="e">
        <f>Consultatii!#REF!</f>
        <v>#REF!</v>
      </c>
      <c r="N33" s="155" t="e">
        <f>Consultatii!#REF!</f>
        <v>#REF!</v>
      </c>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row>
    <row r="34" spans="1:42" ht="12.75" customHeight="1">
      <c r="A34" s="67">
        <f>$C$5</f>
      </c>
      <c r="B34" s="144">
        <v>253</v>
      </c>
      <c r="C34" s="144" t="s">
        <v>81</v>
      </c>
      <c r="D34" s="144" t="s">
        <v>87</v>
      </c>
      <c r="E34" s="154" t="e">
        <f aca="true" t="shared" si="1" ref="E34:F36">G34+I34+K34+M34+O34+Q34+S34+U34+W34+Y34+AA34+AC34+AE34+AG34+AI34+AK34+AM34+AO34</f>
        <v>#REF!</v>
      </c>
      <c r="F34" s="154" t="e">
        <f t="shared" si="1"/>
        <v>#REF!</v>
      </c>
      <c r="G34" s="155" t="e">
        <f>Consultatii!#REF!</f>
        <v>#REF!</v>
      </c>
      <c r="H34" s="155" t="e">
        <f>Consultatii!#REF!</f>
        <v>#REF!</v>
      </c>
      <c r="I34" s="155" t="e">
        <f>Consultatii!#REF!</f>
        <v>#REF!</v>
      </c>
      <c r="J34" s="155" t="e">
        <f>Consultatii!#REF!</f>
        <v>#REF!</v>
      </c>
      <c r="K34" s="155" t="e">
        <f>Consultatii!#REF!</f>
        <v>#REF!</v>
      </c>
      <c r="L34" s="155" t="e">
        <f>Consultatii!#REF!</f>
        <v>#REF!</v>
      </c>
      <c r="M34" s="155" t="e">
        <f>Consultatii!#REF!</f>
        <v>#REF!</v>
      </c>
      <c r="N34" s="155" t="e">
        <f>Consultatii!#REF!</f>
        <v>#REF!</v>
      </c>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row>
    <row r="35" spans="1:42" ht="12.75" customHeight="1">
      <c r="A35" s="67">
        <f>$C$5</f>
      </c>
      <c r="B35" s="144">
        <v>254</v>
      </c>
      <c r="C35" s="144" t="s">
        <v>82</v>
      </c>
      <c r="D35" s="144" t="s">
        <v>88</v>
      </c>
      <c r="E35" s="154" t="e">
        <f t="shared" si="1"/>
        <v>#REF!</v>
      </c>
      <c r="F35" s="154" t="e">
        <f t="shared" si="1"/>
        <v>#REF!</v>
      </c>
      <c r="G35" s="155" t="e">
        <f>Consultatii!#REF!</f>
        <v>#REF!</v>
      </c>
      <c r="H35" s="155" t="e">
        <f>Consultatii!#REF!</f>
        <v>#REF!</v>
      </c>
      <c r="I35" s="155" t="e">
        <f>Consultatii!#REF!</f>
        <v>#REF!</v>
      </c>
      <c r="J35" s="155" t="e">
        <f>Consultatii!#REF!</f>
        <v>#REF!</v>
      </c>
      <c r="K35" s="155" t="e">
        <f>Consultatii!#REF!</f>
        <v>#REF!</v>
      </c>
      <c r="L35" s="155" t="e">
        <f>Consultatii!#REF!</f>
        <v>#REF!</v>
      </c>
      <c r="M35" s="155" t="e">
        <f>Consultatii!#REF!</f>
        <v>#REF!</v>
      </c>
      <c r="N35" s="155" t="e">
        <f>Consultatii!#REF!</f>
        <v>#REF!</v>
      </c>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row>
    <row r="36" spans="1:42" ht="12.75" customHeight="1">
      <c r="A36" s="67">
        <f>$C$5</f>
      </c>
      <c r="B36" s="144">
        <v>255</v>
      </c>
      <c r="C36" s="144" t="s">
        <v>83</v>
      </c>
      <c r="D36" s="144" t="s">
        <v>89</v>
      </c>
      <c r="E36" s="154" t="e">
        <f t="shared" si="1"/>
        <v>#REF!</v>
      </c>
      <c r="F36" s="154" t="e">
        <f t="shared" si="1"/>
        <v>#REF!</v>
      </c>
      <c r="G36" s="155" t="e">
        <f>Consultatii!#REF!</f>
        <v>#REF!</v>
      </c>
      <c r="H36" s="155" t="e">
        <f>Consultatii!#REF!</f>
        <v>#REF!</v>
      </c>
      <c r="I36" s="155" t="e">
        <f>Consultatii!#REF!</f>
        <v>#REF!</v>
      </c>
      <c r="J36" s="155" t="e">
        <f>Consultatii!#REF!</f>
        <v>#REF!</v>
      </c>
      <c r="K36" s="155" t="e">
        <f>Consultatii!#REF!</f>
        <v>#REF!</v>
      </c>
      <c r="L36" s="155" t="e">
        <f>Consultatii!#REF!</f>
        <v>#REF!</v>
      </c>
      <c r="M36" s="155" t="e">
        <f>Consultatii!#REF!</f>
        <v>#REF!</v>
      </c>
      <c r="N36" s="155" t="e">
        <f>Consultatii!#REF!</f>
        <v>#REF!</v>
      </c>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row>
    <row r="38" spans="2:19" ht="12.75">
      <c r="B38" s="73" t="s">
        <v>526</v>
      </c>
      <c r="C38" s="77"/>
      <c r="D38" s="77"/>
      <c r="E38" s="77"/>
      <c r="F38" s="77"/>
      <c r="G38" s="77"/>
      <c r="H38" s="77"/>
      <c r="I38" s="77"/>
      <c r="J38" s="77"/>
      <c r="K38" s="77"/>
      <c r="L38" s="77"/>
      <c r="M38" s="77"/>
      <c r="N38" s="77"/>
      <c r="O38" s="74"/>
      <c r="P38" s="74"/>
      <c r="Q38" s="74"/>
      <c r="R38" s="74"/>
      <c r="S38" s="74"/>
    </row>
    <row r="39" spans="2:20" ht="12.75">
      <c r="B39" s="261" t="s">
        <v>90</v>
      </c>
      <c r="C39" s="261" t="s">
        <v>115</v>
      </c>
      <c r="D39" s="261" t="s">
        <v>84</v>
      </c>
      <c r="E39" s="275" t="s">
        <v>12</v>
      </c>
      <c r="F39" s="276"/>
      <c r="G39" s="279" t="s">
        <v>116</v>
      </c>
      <c r="H39" s="279"/>
      <c r="I39" s="279"/>
      <c r="J39" s="279"/>
      <c r="K39" s="279"/>
      <c r="L39" s="279"/>
      <c r="M39" s="279"/>
      <c r="N39" s="279"/>
      <c r="O39" s="279"/>
      <c r="P39" s="279"/>
      <c r="Q39" s="279"/>
      <c r="R39" s="279"/>
      <c r="S39" s="279"/>
      <c r="T39" s="279"/>
    </row>
    <row r="40" spans="2:20" ht="12.75">
      <c r="B40" s="262"/>
      <c r="C40" s="262"/>
      <c r="D40" s="262"/>
      <c r="E40" s="277"/>
      <c r="F40" s="278"/>
      <c r="G40" s="279" t="s">
        <v>108</v>
      </c>
      <c r="H40" s="279"/>
      <c r="I40" s="270" t="s">
        <v>109</v>
      </c>
      <c r="J40" s="270"/>
      <c r="K40" s="270" t="s">
        <v>110</v>
      </c>
      <c r="L40" s="270"/>
      <c r="M40" s="270" t="s">
        <v>111</v>
      </c>
      <c r="N40" s="270"/>
      <c r="O40" s="260" t="s">
        <v>112</v>
      </c>
      <c r="P40" s="260"/>
      <c r="Q40" s="260" t="s">
        <v>113</v>
      </c>
      <c r="R40" s="260"/>
      <c r="S40" s="270" t="s">
        <v>114</v>
      </c>
      <c r="T40" s="270"/>
    </row>
    <row r="41" spans="2:20" ht="12.75">
      <c r="B41" s="262"/>
      <c r="C41" s="262"/>
      <c r="D41" s="262"/>
      <c r="E41" s="18" t="s">
        <v>12</v>
      </c>
      <c r="F41" s="18" t="s">
        <v>155</v>
      </c>
      <c r="G41" s="18" t="s">
        <v>12</v>
      </c>
      <c r="H41" s="18" t="s">
        <v>155</v>
      </c>
      <c r="I41" s="18" t="s">
        <v>12</v>
      </c>
      <c r="J41" s="18" t="s">
        <v>155</v>
      </c>
      <c r="K41" s="18" t="s">
        <v>12</v>
      </c>
      <c r="L41" s="18" t="s">
        <v>155</v>
      </c>
      <c r="M41" s="18" t="s">
        <v>12</v>
      </c>
      <c r="N41" s="18" t="s">
        <v>155</v>
      </c>
      <c r="O41" s="18" t="s">
        <v>12</v>
      </c>
      <c r="P41" s="18" t="s">
        <v>155</v>
      </c>
      <c r="Q41" s="18" t="s">
        <v>12</v>
      </c>
      <c r="R41" s="18" t="s">
        <v>155</v>
      </c>
      <c r="S41" s="18" t="s">
        <v>12</v>
      </c>
      <c r="T41" s="18" t="s">
        <v>155</v>
      </c>
    </row>
    <row r="42" spans="2:20" ht="12.75">
      <c r="B42" s="18" t="s">
        <v>165</v>
      </c>
      <c r="C42" s="18" t="s">
        <v>166</v>
      </c>
      <c r="D42" s="18" t="s">
        <v>413</v>
      </c>
      <c r="E42" s="129" t="e">
        <f>SUM(E43:E59)</f>
        <v>#REF!</v>
      </c>
      <c r="F42" s="129" t="e">
        <f>SUM(F43:F59)</f>
        <v>#REF!</v>
      </c>
      <c r="G42" s="129" t="e">
        <f>SUM(G43:G59)</f>
        <v>#REF!</v>
      </c>
      <c r="H42" s="129" t="e">
        <f aca="true" t="shared" si="2" ref="H42:T42">SUM(H43:H59)</f>
        <v>#REF!</v>
      </c>
      <c r="I42" s="129" t="e">
        <f t="shared" si="2"/>
        <v>#REF!</v>
      </c>
      <c r="J42" s="129" t="e">
        <f t="shared" si="2"/>
        <v>#REF!</v>
      </c>
      <c r="K42" s="129" t="e">
        <f t="shared" si="2"/>
        <v>#REF!</v>
      </c>
      <c r="L42" s="129" t="e">
        <f t="shared" si="2"/>
        <v>#REF!</v>
      </c>
      <c r="M42" s="129" t="e">
        <f t="shared" si="2"/>
        <v>#REF!</v>
      </c>
      <c r="N42" s="129" t="e">
        <f t="shared" si="2"/>
        <v>#REF!</v>
      </c>
      <c r="O42" s="129" t="e">
        <f t="shared" si="2"/>
        <v>#REF!</v>
      </c>
      <c r="P42" s="129" t="e">
        <f t="shared" si="2"/>
        <v>#REF!</v>
      </c>
      <c r="Q42" s="129" t="e">
        <f t="shared" si="2"/>
        <v>#REF!</v>
      </c>
      <c r="R42" s="129" t="e">
        <f t="shared" si="2"/>
        <v>#REF!</v>
      </c>
      <c r="S42" s="129" t="e">
        <f t="shared" si="2"/>
        <v>#REF!</v>
      </c>
      <c r="T42" s="129" t="e">
        <f t="shared" si="2"/>
        <v>#REF!</v>
      </c>
    </row>
    <row r="43" spans="1:20" ht="38.25">
      <c r="A43" s="67">
        <f aca="true" t="shared" si="3" ref="A43:A59">$C$5</f>
      </c>
      <c r="B43" s="78" t="s">
        <v>91</v>
      </c>
      <c r="C43" s="79" t="s">
        <v>583</v>
      </c>
      <c r="D43" s="78" t="s">
        <v>566</v>
      </c>
      <c r="E43" s="130" t="e">
        <f>G43+I43+K43+M43+O43+Q43+S43</f>
        <v>#REF!</v>
      </c>
      <c r="F43" s="130" t="e">
        <f>H43+J43+L43+N43+P43+R43+T43</f>
        <v>#REF!</v>
      </c>
      <c r="G43" s="153" t="e">
        <f>#REF!</f>
        <v>#REF!</v>
      </c>
      <c r="H43" s="153" t="e">
        <f>#REF!</f>
        <v>#REF!</v>
      </c>
      <c r="I43" s="153" t="e">
        <f>#REF!</f>
        <v>#REF!</v>
      </c>
      <c r="J43" s="153" t="e">
        <f>#REF!</f>
        <v>#REF!</v>
      </c>
      <c r="K43" s="153" t="e">
        <f>#REF!</f>
        <v>#REF!</v>
      </c>
      <c r="L43" s="153" t="e">
        <f>#REF!</f>
        <v>#REF!</v>
      </c>
      <c r="M43" s="153" t="e">
        <f>#REF!</f>
        <v>#REF!</v>
      </c>
      <c r="N43" s="153" t="e">
        <f>#REF!</f>
        <v>#REF!</v>
      </c>
      <c r="O43" s="153" t="e">
        <f>#REF!</f>
        <v>#REF!</v>
      </c>
      <c r="P43" s="153" t="e">
        <f>#REF!</f>
        <v>#REF!</v>
      </c>
      <c r="Q43" s="153" t="e">
        <f>#REF!</f>
        <v>#REF!</v>
      </c>
      <c r="R43" s="153" t="e">
        <f>#REF!</f>
        <v>#REF!</v>
      </c>
      <c r="S43" s="153" t="e">
        <f>#REF!</f>
        <v>#REF!</v>
      </c>
      <c r="T43" s="153" t="e">
        <f>#REF!</f>
        <v>#REF!</v>
      </c>
    </row>
    <row r="44" spans="1:20" ht="38.25">
      <c r="A44" s="67">
        <f t="shared" si="3"/>
      </c>
      <c r="B44" s="78" t="s">
        <v>92</v>
      </c>
      <c r="C44" s="79" t="s">
        <v>584</v>
      </c>
      <c r="D44" s="78" t="s">
        <v>567</v>
      </c>
      <c r="E44" s="130" t="e">
        <f aca="true" t="shared" si="4" ref="E44:F59">G44+I44+K44+M44+O44+Q44+S44</f>
        <v>#REF!</v>
      </c>
      <c r="F44" s="130" t="e">
        <f t="shared" si="4"/>
        <v>#REF!</v>
      </c>
      <c r="G44" s="153" t="e">
        <f>#REF!</f>
        <v>#REF!</v>
      </c>
      <c r="H44" s="153" t="e">
        <f>#REF!</f>
        <v>#REF!</v>
      </c>
      <c r="I44" s="153" t="e">
        <f>#REF!</f>
        <v>#REF!</v>
      </c>
      <c r="J44" s="153" t="e">
        <f>#REF!</f>
        <v>#REF!</v>
      </c>
      <c r="K44" s="153" t="e">
        <f>#REF!</f>
        <v>#REF!</v>
      </c>
      <c r="L44" s="153" t="e">
        <f>#REF!</f>
        <v>#REF!</v>
      </c>
      <c r="M44" s="153" t="e">
        <f>#REF!</f>
        <v>#REF!</v>
      </c>
      <c r="N44" s="153" t="e">
        <f>#REF!</f>
        <v>#REF!</v>
      </c>
      <c r="O44" s="153" t="e">
        <f>#REF!</f>
        <v>#REF!</v>
      </c>
      <c r="P44" s="153" t="e">
        <f>#REF!</f>
        <v>#REF!</v>
      </c>
      <c r="Q44" s="153" t="e">
        <f>#REF!</f>
        <v>#REF!</v>
      </c>
      <c r="R44" s="153" t="e">
        <f>#REF!</f>
        <v>#REF!</v>
      </c>
      <c r="S44" s="153" t="e">
        <f>#REF!</f>
        <v>#REF!</v>
      </c>
      <c r="T44" s="153" t="e">
        <f>#REF!</f>
        <v>#REF!</v>
      </c>
    </row>
    <row r="45" spans="1:20" ht="25.5">
      <c r="A45" s="67">
        <f t="shared" si="3"/>
      </c>
      <c r="B45" s="78" t="s">
        <v>93</v>
      </c>
      <c r="C45" s="79" t="s">
        <v>585</v>
      </c>
      <c r="D45" s="78" t="s">
        <v>568</v>
      </c>
      <c r="E45" s="130" t="e">
        <f t="shared" si="4"/>
        <v>#REF!</v>
      </c>
      <c r="F45" s="130" t="e">
        <f t="shared" si="4"/>
        <v>#REF!</v>
      </c>
      <c r="G45" s="153" t="e">
        <f>#REF!</f>
        <v>#REF!</v>
      </c>
      <c r="H45" s="153" t="e">
        <f>#REF!</f>
        <v>#REF!</v>
      </c>
      <c r="I45" s="153" t="e">
        <f>#REF!</f>
        <v>#REF!</v>
      </c>
      <c r="J45" s="153" t="e">
        <f>#REF!</f>
        <v>#REF!</v>
      </c>
      <c r="K45" s="153" t="e">
        <f>#REF!</f>
        <v>#REF!</v>
      </c>
      <c r="L45" s="153" t="e">
        <f>#REF!</f>
        <v>#REF!</v>
      </c>
      <c r="M45" s="153" t="e">
        <f>#REF!</f>
        <v>#REF!</v>
      </c>
      <c r="N45" s="153" t="e">
        <f>#REF!</f>
        <v>#REF!</v>
      </c>
      <c r="O45" s="153" t="e">
        <f>#REF!</f>
        <v>#REF!</v>
      </c>
      <c r="P45" s="153" t="e">
        <f>#REF!</f>
        <v>#REF!</v>
      </c>
      <c r="Q45" s="153" t="e">
        <f>#REF!</f>
        <v>#REF!</v>
      </c>
      <c r="R45" s="153" t="e">
        <f>#REF!</f>
        <v>#REF!</v>
      </c>
      <c r="S45" s="153" t="e">
        <f>#REF!</f>
        <v>#REF!</v>
      </c>
      <c r="T45" s="153" t="e">
        <f>#REF!</f>
        <v>#REF!</v>
      </c>
    </row>
    <row r="46" spans="1:20" ht="25.5">
      <c r="A46" s="67">
        <f t="shared" si="3"/>
      </c>
      <c r="B46" s="78" t="s">
        <v>94</v>
      </c>
      <c r="C46" s="79" t="s">
        <v>586</v>
      </c>
      <c r="D46" s="78" t="s">
        <v>569</v>
      </c>
      <c r="E46" s="130" t="e">
        <f t="shared" si="4"/>
        <v>#REF!</v>
      </c>
      <c r="F46" s="130" t="e">
        <f t="shared" si="4"/>
        <v>#REF!</v>
      </c>
      <c r="G46" s="153" t="e">
        <f>#REF!</f>
        <v>#REF!</v>
      </c>
      <c r="H46" s="153" t="e">
        <f>#REF!</f>
        <v>#REF!</v>
      </c>
      <c r="I46" s="153" t="e">
        <f>#REF!</f>
        <v>#REF!</v>
      </c>
      <c r="J46" s="153" t="e">
        <f>#REF!</f>
        <v>#REF!</v>
      </c>
      <c r="K46" s="153" t="e">
        <f>#REF!</f>
        <v>#REF!</v>
      </c>
      <c r="L46" s="153" t="e">
        <f>#REF!</f>
        <v>#REF!</v>
      </c>
      <c r="M46" s="153" t="e">
        <f>#REF!</f>
        <v>#REF!</v>
      </c>
      <c r="N46" s="153" t="e">
        <f>#REF!</f>
        <v>#REF!</v>
      </c>
      <c r="O46" s="153" t="e">
        <f>#REF!</f>
        <v>#REF!</v>
      </c>
      <c r="P46" s="153" t="e">
        <f>#REF!</f>
        <v>#REF!</v>
      </c>
      <c r="Q46" s="153" t="e">
        <f>#REF!</f>
        <v>#REF!</v>
      </c>
      <c r="R46" s="153" t="e">
        <f>#REF!</f>
        <v>#REF!</v>
      </c>
      <c r="S46" s="153" t="e">
        <f>#REF!</f>
        <v>#REF!</v>
      </c>
      <c r="T46" s="153" t="e">
        <f>#REF!</f>
        <v>#REF!</v>
      </c>
    </row>
    <row r="47" spans="1:20" ht="38.25">
      <c r="A47" s="67">
        <f t="shared" si="3"/>
      </c>
      <c r="B47" s="78" t="s">
        <v>95</v>
      </c>
      <c r="C47" s="79" t="s">
        <v>587</v>
      </c>
      <c r="D47" s="78" t="s">
        <v>570</v>
      </c>
      <c r="E47" s="130" t="e">
        <f t="shared" si="4"/>
        <v>#REF!</v>
      </c>
      <c r="F47" s="130" t="e">
        <f t="shared" si="4"/>
        <v>#REF!</v>
      </c>
      <c r="G47" s="153" t="e">
        <f>#REF!</f>
        <v>#REF!</v>
      </c>
      <c r="H47" s="153" t="e">
        <f>#REF!</f>
        <v>#REF!</v>
      </c>
      <c r="I47" s="153" t="e">
        <f>#REF!</f>
        <v>#REF!</v>
      </c>
      <c r="J47" s="153" t="e">
        <f>#REF!</f>
        <v>#REF!</v>
      </c>
      <c r="K47" s="153" t="e">
        <f>#REF!</f>
        <v>#REF!</v>
      </c>
      <c r="L47" s="153" t="e">
        <f>#REF!</f>
        <v>#REF!</v>
      </c>
      <c r="M47" s="153" t="e">
        <f>#REF!</f>
        <v>#REF!</v>
      </c>
      <c r="N47" s="153" t="e">
        <f>#REF!</f>
        <v>#REF!</v>
      </c>
      <c r="O47" s="153" t="e">
        <f>#REF!</f>
        <v>#REF!</v>
      </c>
      <c r="P47" s="153" t="e">
        <f>#REF!</f>
        <v>#REF!</v>
      </c>
      <c r="Q47" s="153" t="e">
        <f>#REF!</f>
        <v>#REF!</v>
      </c>
      <c r="R47" s="153" t="e">
        <f>#REF!</f>
        <v>#REF!</v>
      </c>
      <c r="S47" s="153" t="e">
        <f>#REF!</f>
        <v>#REF!</v>
      </c>
      <c r="T47" s="153" t="e">
        <f>#REF!</f>
        <v>#REF!</v>
      </c>
    </row>
    <row r="48" spans="1:20" ht="38.25">
      <c r="A48" s="67">
        <f t="shared" si="3"/>
      </c>
      <c r="B48" s="78" t="s">
        <v>96</v>
      </c>
      <c r="C48" s="79" t="s">
        <v>588</v>
      </c>
      <c r="D48" s="78" t="s">
        <v>571</v>
      </c>
      <c r="E48" s="130" t="e">
        <f t="shared" si="4"/>
        <v>#REF!</v>
      </c>
      <c r="F48" s="130" t="e">
        <f t="shared" si="4"/>
        <v>#REF!</v>
      </c>
      <c r="G48" s="153" t="e">
        <f>#REF!</f>
        <v>#REF!</v>
      </c>
      <c r="H48" s="153" t="e">
        <f>#REF!</f>
        <v>#REF!</v>
      </c>
      <c r="I48" s="153" t="e">
        <f>#REF!</f>
        <v>#REF!</v>
      </c>
      <c r="J48" s="153" t="e">
        <f>#REF!</f>
        <v>#REF!</v>
      </c>
      <c r="K48" s="153" t="e">
        <f>#REF!</f>
        <v>#REF!</v>
      </c>
      <c r="L48" s="153" t="e">
        <f>#REF!</f>
        <v>#REF!</v>
      </c>
      <c r="M48" s="153" t="e">
        <f>#REF!</f>
        <v>#REF!</v>
      </c>
      <c r="N48" s="153" t="e">
        <f>#REF!</f>
        <v>#REF!</v>
      </c>
      <c r="O48" s="153" t="e">
        <f>#REF!</f>
        <v>#REF!</v>
      </c>
      <c r="P48" s="153" t="e">
        <f>#REF!</f>
        <v>#REF!</v>
      </c>
      <c r="Q48" s="153" t="e">
        <f>#REF!</f>
        <v>#REF!</v>
      </c>
      <c r="R48" s="153" t="e">
        <f>#REF!</f>
        <v>#REF!</v>
      </c>
      <c r="S48" s="153" t="e">
        <f>#REF!</f>
        <v>#REF!</v>
      </c>
      <c r="T48" s="153" t="e">
        <f>#REF!</f>
        <v>#REF!</v>
      </c>
    </row>
    <row r="49" spans="1:20" ht="51">
      <c r="A49" s="67">
        <f t="shared" si="3"/>
      </c>
      <c r="B49" s="78" t="s">
        <v>97</v>
      </c>
      <c r="C49" s="79" t="s">
        <v>589</v>
      </c>
      <c r="D49" s="78" t="s">
        <v>572</v>
      </c>
      <c r="E49" s="130" t="e">
        <f t="shared" si="4"/>
        <v>#REF!</v>
      </c>
      <c r="F49" s="130" t="e">
        <f t="shared" si="4"/>
        <v>#REF!</v>
      </c>
      <c r="G49" s="153" t="e">
        <f>#REF!</f>
        <v>#REF!</v>
      </c>
      <c r="H49" s="153" t="e">
        <f>#REF!</f>
        <v>#REF!</v>
      </c>
      <c r="I49" s="153" t="e">
        <f>#REF!</f>
        <v>#REF!</v>
      </c>
      <c r="J49" s="153" t="e">
        <f>#REF!</f>
        <v>#REF!</v>
      </c>
      <c r="K49" s="153" t="e">
        <f>#REF!</f>
        <v>#REF!</v>
      </c>
      <c r="L49" s="153" t="e">
        <f>#REF!</f>
        <v>#REF!</v>
      </c>
      <c r="M49" s="153" t="e">
        <f>#REF!</f>
        <v>#REF!</v>
      </c>
      <c r="N49" s="153" t="e">
        <f>#REF!</f>
        <v>#REF!</v>
      </c>
      <c r="O49" s="153" t="e">
        <f>#REF!</f>
        <v>#REF!</v>
      </c>
      <c r="P49" s="153" t="e">
        <f>#REF!</f>
        <v>#REF!</v>
      </c>
      <c r="Q49" s="153" t="e">
        <f>#REF!</f>
        <v>#REF!</v>
      </c>
      <c r="R49" s="153" t="e">
        <f>#REF!</f>
        <v>#REF!</v>
      </c>
      <c r="S49" s="153" t="e">
        <f>#REF!</f>
        <v>#REF!</v>
      </c>
      <c r="T49" s="153" t="e">
        <f>#REF!</f>
        <v>#REF!</v>
      </c>
    </row>
    <row r="50" spans="1:20" ht="38.25">
      <c r="A50" s="67">
        <f t="shared" si="3"/>
      </c>
      <c r="B50" s="78" t="s">
        <v>98</v>
      </c>
      <c r="C50" s="79" t="s">
        <v>590</v>
      </c>
      <c r="D50" s="78" t="s">
        <v>573</v>
      </c>
      <c r="E50" s="130" t="e">
        <f t="shared" si="4"/>
        <v>#REF!</v>
      </c>
      <c r="F50" s="130" t="e">
        <f t="shared" si="4"/>
        <v>#REF!</v>
      </c>
      <c r="G50" s="153" t="e">
        <f>#REF!</f>
        <v>#REF!</v>
      </c>
      <c r="H50" s="153" t="e">
        <f>#REF!</f>
        <v>#REF!</v>
      </c>
      <c r="I50" s="153" t="e">
        <f>#REF!</f>
        <v>#REF!</v>
      </c>
      <c r="J50" s="153" t="e">
        <f>#REF!</f>
        <v>#REF!</v>
      </c>
      <c r="K50" s="153" t="e">
        <f>#REF!</f>
        <v>#REF!</v>
      </c>
      <c r="L50" s="153" t="e">
        <f>#REF!</f>
        <v>#REF!</v>
      </c>
      <c r="M50" s="153" t="e">
        <f>#REF!</f>
        <v>#REF!</v>
      </c>
      <c r="N50" s="153" t="e">
        <f>#REF!</f>
        <v>#REF!</v>
      </c>
      <c r="O50" s="153" t="e">
        <f>#REF!</f>
        <v>#REF!</v>
      </c>
      <c r="P50" s="153" t="e">
        <f>#REF!</f>
        <v>#REF!</v>
      </c>
      <c r="Q50" s="153" t="e">
        <f>#REF!</f>
        <v>#REF!</v>
      </c>
      <c r="R50" s="153" t="e">
        <f>#REF!</f>
        <v>#REF!</v>
      </c>
      <c r="S50" s="153" t="e">
        <f>#REF!</f>
        <v>#REF!</v>
      </c>
      <c r="T50" s="153" t="e">
        <f>#REF!</f>
        <v>#REF!</v>
      </c>
    </row>
    <row r="51" spans="1:20" ht="51">
      <c r="A51" s="67">
        <f t="shared" si="3"/>
      </c>
      <c r="B51" s="78" t="s">
        <v>99</v>
      </c>
      <c r="C51" s="79" t="s">
        <v>591</v>
      </c>
      <c r="D51" s="78" t="s">
        <v>574</v>
      </c>
      <c r="E51" s="130" t="e">
        <f t="shared" si="4"/>
        <v>#REF!</v>
      </c>
      <c r="F51" s="130" t="e">
        <f t="shared" si="4"/>
        <v>#REF!</v>
      </c>
      <c r="G51" s="153" t="e">
        <f>#REF!</f>
        <v>#REF!</v>
      </c>
      <c r="H51" s="153" t="e">
        <f>#REF!</f>
        <v>#REF!</v>
      </c>
      <c r="I51" s="153" t="e">
        <f>#REF!</f>
        <v>#REF!</v>
      </c>
      <c r="J51" s="153" t="e">
        <f>#REF!</f>
        <v>#REF!</v>
      </c>
      <c r="K51" s="153" t="e">
        <f>#REF!</f>
        <v>#REF!</v>
      </c>
      <c r="L51" s="153" t="e">
        <f>#REF!</f>
        <v>#REF!</v>
      </c>
      <c r="M51" s="153" t="e">
        <f>#REF!</f>
        <v>#REF!</v>
      </c>
      <c r="N51" s="153" t="e">
        <f>#REF!</f>
        <v>#REF!</v>
      </c>
      <c r="O51" s="153" t="e">
        <f>#REF!</f>
        <v>#REF!</v>
      </c>
      <c r="P51" s="153" t="e">
        <f>#REF!</f>
        <v>#REF!</v>
      </c>
      <c r="Q51" s="153" t="e">
        <f>#REF!</f>
        <v>#REF!</v>
      </c>
      <c r="R51" s="153" t="e">
        <f>#REF!</f>
        <v>#REF!</v>
      </c>
      <c r="S51" s="153" t="e">
        <f>#REF!</f>
        <v>#REF!</v>
      </c>
      <c r="T51" s="153" t="e">
        <f>#REF!</f>
        <v>#REF!</v>
      </c>
    </row>
    <row r="52" spans="1:20" ht="38.25">
      <c r="A52" s="67">
        <f t="shared" si="3"/>
      </c>
      <c r="B52" s="78" t="s">
        <v>100</v>
      </c>
      <c r="C52" s="79" t="s">
        <v>592</v>
      </c>
      <c r="D52" s="78" t="s">
        <v>575</v>
      </c>
      <c r="E52" s="130" t="e">
        <f t="shared" si="4"/>
        <v>#REF!</v>
      </c>
      <c r="F52" s="130" t="e">
        <f t="shared" si="4"/>
        <v>#REF!</v>
      </c>
      <c r="G52" s="153" t="e">
        <f>#REF!</f>
        <v>#REF!</v>
      </c>
      <c r="H52" s="153" t="e">
        <f>#REF!</f>
        <v>#REF!</v>
      </c>
      <c r="I52" s="153" t="e">
        <f>#REF!</f>
        <v>#REF!</v>
      </c>
      <c r="J52" s="153" t="e">
        <f>#REF!</f>
        <v>#REF!</v>
      </c>
      <c r="K52" s="153" t="e">
        <f>#REF!</f>
        <v>#REF!</v>
      </c>
      <c r="L52" s="153" t="e">
        <f>#REF!</f>
        <v>#REF!</v>
      </c>
      <c r="M52" s="153" t="e">
        <f>#REF!</f>
        <v>#REF!</v>
      </c>
      <c r="N52" s="153" t="e">
        <f>#REF!</f>
        <v>#REF!</v>
      </c>
      <c r="O52" s="153" t="e">
        <f>#REF!</f>
        <v>#REF!</v>
      </c>
      <c r="P52" s="153" t="e">
        <f>#REF!</f>
        <v>#REF!</v>
      </c>
      <c r="Q52" s="153" t="e">
        <f>#REF!</f>
        <v>#REF!</v>
      </c>
      <c r="R52" s="153" t="e">
        <f>#REF!</f>
        <v>#REF!</v>
      </c>
      <c r="S52" s="153" t="e">
        <f>#REF!</f>
        <v>#REF!</v>
      </c>
      <c r="T52" s="153" t="e">
        <f>#REF!</f>
        <v>#REF!</v>
      </c>
    </row>
    <row r="53" spans="1:20" ht="12.75">
      <c r="A53" s="67">
        <f t="shared" si="3"/>
      </c>
      <c r="B53" s="78" t="s">
        <v>101</v>
      </c>
      <c r="C53" s="79" t="s">
        <v>593</v>
      </c>
      <c r="D53" s="78" t="s">
        <v>576</v>
      </c>
      <c r="E53" s="130" t="e">
        <f t="shared" si="4"/>
        <v>#REF!</v>
      </c>
      <c r="F53" s="130" t="e">
        <f t="shared" si="4"/>
        <v>#REF!</v>
      </c>
      <c r="G53" s="153" t="e">
        <f>#REF!</f>
        <v>#REF!</v>
      </c>
      <c r="H53" s="153" t="e">
        <f>#REF!</f>
        <v>#REF!</v>
      </c>
      <c r="I53" s="153" t="e">
        <f>#REF!</f>
        <v>#REF!</v>
      </c>
      <c r="J53" s="153" t="e">
        <f>#REF!</f>
        <v>#REF!</v>
      </c>
      <c r="K53" s="153" t="e">
        <f>#REF!</f>
        <v>#REF!</v>
      </c>
      <c r="L53" s="153" t="e">
        <f>#REF!</f>
        <v>#REF!</v>
      </c>
      <c r="M53" s="153" t="e">
        <f>#REF!</f>
        <v>#REF!</v>
      </c>
      <c r="N53" s="153" t="e">
        <f>#REF!</f>
        <v>#REF!</v>
      </c>
      <c r="O53" s="153" t="e">
        <f>#REF!</f>
        <v>#REF!</v>
      </c>
      <c r="P53" s="153" t="e">
        <f>#REF!</f>
        <v>#REF!</v>
      </c>
      <c r="Q53" s="153" t="e">
        <f>#REF!</f>
        <v>#REF!</v>
      </c>
      <c r="R53" s="153" t="e">
        <f>#REF!</f>
        <v>#REF!</v>
      </c>
      <c r="S53" s="153" t="e">
        <f>#REF!</f>
        <v>#REF!</v>
      </c>
      <c r="T53" s="153" t="e">
        <f>#REF!</f>
        <v>#REF!</v>
      </c>
    </row>
    <row r="54" spans="1:20" ht="38.25">
      <c r="A54" s="67">
        <f t="shared" si="3"/>
      </c>
      <c r="B54" s="78" t="s">
        <v>102</v>
      </c>
      <c r="C54" s="79" t="s">
        <v>594</v>
      </c>
      <c r="D54" s="78" t="s">
        <v>577</v>
      </c>
      <c r="E54" s="130" t="e">
        <f t="shared" si="4"/>
        <v>#REF!</v>
      </c>
      <c r="F54" s="130" t="e">
        <f t="shared" si="4"/>
        <v>#REF!</v>
      </c>
      <c r="G54" s="153" t="e">
        <f>#REF!</f>
        <v>#REF!</v>
      </c>
      <c r="H54" s="153" t="e">
        <f>#REF!</f>
        <v>#REF!</v>
      </c>
      <c r="I54" s="153" t="e">
        <f>#REF!</f>
        <v>#REF!</v>
      </c>
      <c r="J54" s="153" t="e">
        <f>#REF!</f>
        <v>#REF!</v>
      </c>
      <c r="K54" s="153" t="e">
        <f>#REF!</f>
        <v>#REF!</v>
      </c>
      <c r="L54" s="153" t="e">
        <f>#REF!</f>
        <v>#REF!</v>
      </c>
      <c r="M54" s="153" t="e">
        <f>#REF!</f>
        <v>#REF!</v>
      </c>
      <c r="N54" s="153" t="e">
        <f>#REF!</f>
        <v>#REF!</v>
      </c>
      <c r="O54" s="153" t="e">
        <f>#REF!</f>
        <v>#REF!</v>
      </c>
      <c r="P54" s="153" t="e">
        <f>#REF!</f>
        <v>#REF!</v>
      </c>
      <c r="Q54" s="153" t="e">
        <f>#REF!</f>
        <v>#REF!</v>
      </c>
      <c r="R54" s="153" t="e">
        <f>#REF!</f>
        <v>#REF!</v>
      </c>
      <c r="S54" s="153" t="e">
        <f>#REF!</f>
        <v>#REF!</v>
      </c>
      <c r="T54" s="153" t="e">
        <f>#REF!</f>
        <v>#REF!</v>
      </c>
    </row>
    <row r="55" spans="1:20" ht="25.5">
      <c r="A55" s="67">
        <f t="shared" si="3"/>
      </c>
      <c r="B55" s="78" t="s">
        <v>103</v>
      </c>
      <c r="C55" s="79" t="s">
        <v>595</v>
      </c>
      <c r="D55" s="78" t="s">
        <v>578</v>
      </c>
      <c r="E55" s="130" t="e">
        <f t="shared" si="4"/>
        <v>#REF!</v>
      </c>
      <c r="F55" s="130" t="e">
        <f t="shared" si="4"/>
        <v>#REF!</v>
      </c>
      <c r="G55" s="153" t="e">
        <f>#REF!</f>
        <v>#REF!</v>
      </c>
      <c r="H55" s="153" t="e">
        <f>#REF!</f>
        <v>#REF!</v>
      </c>
      <c r="I55" s="153" t="e">
        <f>#REF!</f>
        <v>#REF!</v>
      </c>
      <c r="J55" s="153" t="e">
        <f>#REF!</f>
        <v>#REF!</v>
      </c>
      <c r="K55" s="153" t="e">
        <f>#REF!</f>
        <v>#REF!</v>
      </c>
      <c r="L55" s="153" t="e">
        <f>#REF!</f>
        <v>#REF!</v>
      </c>
      <c r="M55" s="153" t="e">
        <f>#REF!</f>
        <v>#REF!</v>
      </c>
      <c r="N55" s="153" t="e">
        <f>#REF!</f>
        <v>#REF!</v>
      </c>
      <c r="O55" s="153" t="e">
        <f>#REF!</f>
        <v>#REF!</v>
      </c>
      <c r="P55" s="153" t="e">
        <f>#REF!</f>
        <v>#REF!</v>
      </c>
      <c r="Q55" s="153" t="e">
        <f>#REF!</f>
        <v>#REF!</v>
      </c>
      <c r="R55" s="153" t="e">
        <f>#REF!</f>
        <v>#REF!</v>
      </c>
      <c r="S55" s="153" t="e">
        <f>#REF!</f>
        <v>#REF!</v>
      </c>
      <c r="T55" s="153" t="e">
        <f>#REF!</f>
        <v>#REF!</v>
      </c>
    </row>
    <row r="56" spans="1:20" ht="51">
      <c r="A56" s="67">
        <f t="shared" si="3"/>
      </c>
      <c r="B56" s="78" t="s">
        <v>104</v>
      </c>
      <c r="C56" s="79" t="s">
        <v>596</v>
      </c>
      <c r="D56" s="78" t="s">
        <v>579</v>
      </c>
      <c r="E56" s="130" t="e">
        <f t="shared" si="4"/>
        <v>#REF!</v>
      </c>
      <c r="F56" s="130" t="e">
        <f t="shared" si="4"/>
        <v>#REF!</v>
      </c>
      <c r="G56" s="153" t="e">
        <f>#REF!</f>
        <v>#REF!</v>
      </c>
      <c r="H56" s="153" t="e">
        <f>#REF!</f>
        <v>#REF!</v>
      </c>
      <c r="I56" s="153" t="e">
        <f>#REF!</f>
        <v>#REF!</v>
      </c>
      <c r="J56" s="153" t="e">
        <f>#REF!</f>
        <v>#REF!</v>
      </c>
      <c r="K56" s="153" t="e">
        <f>#REF!</f>
        <v>#REF!</v>
      </c>
      <c r="L56" s="153" t="e">
        <f>#REF!</f>
        <v>#REF!</v>
      </c>
      <c r="M56" s="153" t="e">
        <f>#REF!</f>
        <v>#REF!</v>
      </c>
      <c r="N56" s="153" t="e">
        <f>#REF!</f>
        <v>#REF!</v>
      </c>
      <c r="O56" s="153" t="e">
        <f>#REF!</f>
        <v>#REF!</v>
      </c>
      <c r="P56" s="153" t="e">
        <f>#REF!</f>
        <v>#REF!</v>
      </c>
      <c r="Q56" s="153" t="e">
        <f>#REF!</f>
        <v>#REF!</v>
      </c>
      <c r="R56" s="153" t="e">
        <f>#REF!</f>
        <v>#REF!</v>
      </c>
      <c r="S56" s="153" t="e">
        <f>#REF!</f>
        <v>#REF!</v>
      </c>
      <c r="T56" s="153" t="e">
        <f>#REF!</f>
        <v>#REF!</v>
      </c>
    </row>
    <row r="57" spans="1:20" ht="38.25">
      <c r="A57" s="67">
        <f t="shared" si="3"/>
      </c>
      <c r="B57" s="78" t="s">
        <v>105</v>
      </c>
      <c r="C57" s="79" t="s">
        <v>597</v>
      </c>
      <c r="D57" s="78" t="s">
        <v>580</v>
      </c>
      <c r="E57" s="130" t="e">
        <f t="shared" si="4"/>
        <v>#REF!</v>
      </c>
      <c r="F57" s="130" t="e">
        <f t="shared" si="4"/>
        <v>#REF!</v>
      </c>
      <c r="G57" s="153" t="e">
        <f>#REF!</f>
        <v>#REF!</v>
      </c>
      <c r="H57" s="153" t="e">
        <f>#REF!</f>
        <v>#REF!</v>
      </c>
      <c r="I57" s="153" t="e">
        <f>#REF!</f>
        <v>#REF!</v>
      </c>
      <c r="J57" s="153" t="e">
        <f>#REF!</f>
        <v>#REF!</v>
      </c>
      <c r="K57" s="153" t="e">
        <f>#REF!</f>
        <v>#REF!</v>
      </c>
      <c r="L57" s="153" t="e">
        <f>#REF!</f>
        <v>#REF!</v>
      </c>
      <c r="M57" s="153" t="e">
        <f>#REF!</f>
        <v>#REF!</v>
      </c>
      <c r="N57" s="153" t="e">
        <f>#REF!</f>
        <v>#REF!</v>
      </c>
      <c r="O57" s="153" t="e">
        <f>#REF!</f>
        <v>#REF!</v>
      </c>
      <c r="P57" s="153" t="e">
        <f>#REF!</f>
        <v>#REF!</v>
      </c>
      <c r="Q57" s="153" t="e">
        <f>#REF!</f>
        <v>#REF!</v>
      </c>
      <c r="R57" s="153" t="e">
        <f>#REF!</f>
        <v>#REF!</v>
      </c>
      <c r="S57" s="153" t="e">
        <f>#REF!</f>
        <v>#REF!</v>
      </c>
      <c r="T57" s="153" t="e">
        <f>#REF!</f>
        <v>#REF!</v>
      </c>
    </row>
    <row r="58" spans="1:20" ht="51">
      <c r="A58" s="67">
        <f t="shared" si="3"/>
      </c>
      <c r="B58" s="78" t="s">
        <v>106</v>
      </c>
      <c r="C58" s="79" t="s">
        <v>598</v>
      </c>
      <c r="D58" s="78" t="s">
        <v>581</v>
      </c>
      <c r="E58" s="130" t="e">
        <f t="shared" si="4"/>
        <v>#REF!</v>
      </c>
      <c r="F58" s="130" t="e">
        <f t="shared" si="4"/>
        <v>#REF!</v>
      </c>
      <c r="G58" s="153" t="e">
        <f>#REF!</f>
        <v>#REF!</v>
      </c>
      <c r="H58" s="153" t="e">
        <f>#REF!</f>
        <v>#REF!</v>
      </c>
      <c r="I58" s="153" t="e">
        <f>#REF!</f>
        <v>#REF!</v>
      </c>
      <c r="J58" s="153" t="e">
        <f>#REF!</f>
        <v>#REF!</v>
      </c>
      <c r="K58" s="153" t="e">
        <f>#REF!</f>
        <v>#REF!</v>
      </c>
      <c r="L58" s="153" t="e">
        <f>#REF!</f>
        <v>#REF!</v>
      </c>
      <c r="M58" s="153" t="e">
        <f>#REF!</f>
        <v>#REF!</v>
      </c>
      <c r="N58" s="153" t="e">
        <f>#REF!</f>
        <v>#REF!</v>
      </c>
      <c r="O58" s="153" t="e">
        <f>#REF!</f>
        <v>#REF!</v>
      </c>
      <c r="P58" s="153" t="e">
        <f>#REF!</f>
        <v>#REF!</v>
      </c>
      <c r="Q58" s="153" t="e">
        <f>#REF!</f>
        <v>#REF!</v>
      </c>
      <c r="R58" s="153" t="e">
        <f>#REF!</f>
        <v>#REF!</v>
      </c>
      <c r="S58" s="153" t="e">
        <f>#REF!</f>
        <v>#REF!</v>
      </c>
      <c r="T58" s="153" t="e">
        <f>#REF!</f>
        <v>#REF!</v>
      </c>
    </row>
    <row r="59" spans="1:20" ht="38.25">
      <c r="A59" s="67">
        <f t="shared" si="3"/>
      </c>
      <c r="B59" s="78" t="s">
        <v>107</v>
      </c>
      <c r="C59" s="79" t="s">
        <v>599</v>
      </c>
      <c r="D59" s="78" t="s">
        <v>582</v>
      </c>
      <c r="E59" s="130" t="e">
        <f t="shared" si="4"/>
        <v>#REF!</v>
      </c>
      <c r="F59" s="130" t="e">
        <f t="shared" si="4"/>
        <v>#REF!</v>
      </c>
      <c r="G59" s="153" t="e">
        <f>#REF!</f>
        <v>#REF!</v>
      </c>
      <c r="H59" s="153" t="e">
        <f>#REF!</f>
        <v>#REF!</v>
      </c>
      <c r="I59" s="153" t="e">
        <f>#REF!</f>
        <v>#REF!</v>
      </c>
      <c r="J59" s="153" t="e">
        <f>#REF!</f>
        <v>#REF!</v>
      </c>
      <c r="K59" s="153" t="e">
        <f>#REF!</f>
        <v>#REF!</v>
      </c>
      <c r="L59" s="153" t="e">
        <f>#REF!</f>
        <v>#REF!</v>
      </c>
      <c r="M59" s="153" t="e">
        <f>#REF!</f>
        <v>#REF!</v>
      </c>
      <c r="N59" s="153" t="e">
        <f>#REF!</f>
        <v>#REF!</v>
      </c>
      <c r="O59" s="153" t="e">
        <f>#REF!</f>
        <v>#REF!</v>
      </c>
      <c r="P59" s="153" t="e">
        <f>#REF!</f>
        <v>#REF!</v>
      </c>
      <c r="Q59" s="153" t="e">
        <f>#REF!</f>
        <v>#REF!</v>
      </c>
      <c r="R59" s="153" t="e">
        <f>#REF!</f>
        <v>#REF!</v>
      </c>
      <c r="S59" s="153" t="e">
        <f>#REF!</f>
        <v>#REF!</v>
      </c>
      <c r="T59" s="153" t="e">
        <f>#REF!</f>
        <v>#REF!</v>
      </c>
    </row>
    <row r="61" ht="12.75">
      <c r="B61" s="67" t="s">
        <v>634</v>
      </c>
    </row>
    <row r="62" spans="2:21" ht="12.75">
      <c r="B62" s="260" t="s">
        <v>161</v>
      </c>
      <c r="C62" s="271" t="s">
        <v>162</v>
      </c>
      <c r="D62" s="260" t="s">
        <v>12</v>
      </c>
      <c r="E62" s="269" t="s">
        <v>163</v>
      </c>
      <c r="F62" s="260" t="s">
        <v>164</v>
      </c>
      <c r="G62" s="260"/>
      <c r="H62" s="260"/>
      <c r="I62" s="260"/>
      <c r="J62" s="260"/>
      <c r="K62" s="260"/>
      <c r="L62" s="260"/>
      <c r="M62" s="260"/>
      <c r="N62" s="260"/>
      <c r="O62" s="260"/>
      <c r="P62" s="260"/>
      <c r="Q62" s="260"/>
      <c r="R62" s="260" t="s">
        <v>414</v>
      </c>
      <c r="S62" s="260"/>
      <c r="T62" s="260"/>
      <c r="U62" s="260"/>
    </row>
    <row r="63" spans="2:21" ht="12.75">
      <c r="B63" s="260"/>
      <c r="C63" s="271"/>
      <c r="D63" s="260"/>
      <c r="E63" s="269"/>
      <c r="F63" s="260" t="s">
        <v>27</v>
      </c>
      <c r="G63" s="260"/>
      <c r="H63" s="260" t="s">
        <v>28</v>
      </c>
      <c r="I63" s="260"/>
      <c r="J63" s="260" t="s">
        <v>29</v>
      </c>
      <c r="K63" s="260"/>
      <c r="L63" s="260" t="s">
        <v>30</v>
      </c>
      <c r="M63" s="260"/>
      <c r="N63" s="260" t="s">
        <v>31</v>
      </c>
      <c r="O63" s="260"/>
      <c r="P63" s="260" t="s">
        <v>32</v>
      </c>
      <c r="Q63" s="260"/>
      <c r="R63" s="260" t="s">
        <v>415</v>
      </c>
      <c r="S63" s="260"/>
      <c r="T63" s="260" t="s">
        <v>416</v>
      </c>
      <c r="U63" s="260"/>
    </row>
    <row r="64" spans="2:21" ht="12.75">
      <c r="B64" s="260"/>
      <c r="C64" s="271"/>
      <c r="D64" s="260"/>
      <c r="E64" s="80"/>
      <c r="F64" s="68" t="s">
        <v>12</v>
      </c>
      <c r="G64" s="68" t="s">
        <v>33</v>
      </c>
      <c r="H64" s="68" t="s">
        <v>12</v>
      </c>
      <c r="I64" s="68" t="s">
        <v>33</v>
      </c>
      <c r="J64" s="68" t="s">
        <v>12</v>
      </c>
      <c r="K64" s="68" t="s">
        <v>33</v>
      </c>
      <c r="L64" s="68" t="s">
        <v>12</v>
      </c>
      <c r="M64" s="68" t="s">
        <v>33</v>
      </c>
      <c r="N64" s="68" t="s">
        <v>12</v>
      </c>
      <c r="O64" s="68" t="s">
        <v>33</v>
      </c>
      <c r="P64" s="68" t="s">
        <v>12</v>
      </c>
      <c r="Q64" s="68" t="s">
        <v>33</v>
      </c>
      <c r="R64" s="68" t="s">
        <v>12</v>
      </c>
      <c r="S64" s="68" t="s">
        <v>33</v>
      </c>
      <c r="T64" s="68" t="s">
        <v>12</v>
      </c>
      <c r="U64" s="68" t="s">
        <v>33</v>
      </c>
    </row>
    <row r="65" spans="2:21" ht="12.75">
      <c r="B65" s="68" t="s">
        <v>165</v>
      </c>
      <c r="C65" s="68" t="s">
        <v>166</v>
      </c>
      <c r="D65" s="68">
        <v>1</v>
      </c>
      <c r="E65" s="68">
        <v>2</v>
      </c>
      <c r="F65" s="68">
        <v>3</v>
      </c>
      <c r="G65" s="68">
        <v>4</v>
      </c>
      <c r="H65" s="68">
        <v>5</v>
      </c>
      <c r="I65" s="68">
        <v>6</v>
      </c>
      <c r="J65" s="68">
        <v>7</v>
      </c>
      <c r="K65" s="68">
        <v>8</v>
      </c>
      <c r="L65" s="68">
        <v>9</v>
      </c>
      <c r="M65" s="68">
        <v>10</v>
      </c>
      <c r="N65" s="68">
        <v>11</v>
      </c>
      <c r="O65" s="68">
        <v>12</v>
      </c>
      <c r="P65" s="68">
        <v>13</v>
      </c>
      <c r="Q65" s="68">
        <v>14</v>
      </c>
      <c r="R65" s="68">
        <v>15</v>
      </c>
      <c r="S65" s="68">
        <v>16</v>
      </c>
      <c r="T65" s="68">
        <v>17</v>
      </c>
      <c r="U65" s="68">
        <v>18</v>
      </c>
    </row>
    <row r="66" spans="2:21" ht="52.5" customHeight="1">
      <c r="B66" s="68" t="s">
        <v>167</v>
      </c>
      <c r="C66" s="68">
        <v>1</v>
      </c>
      <c r="D66" s="128">
        <f>D67+D122+D128+D133+D135+D137+D143</f>
        <v>1</v>
      </c>
      <c r="E66" s="128">
        <f aca="true" t="shared" si="5" ref="E66:U66">E67+E122+E128+E133+E135+E137+E143</f>
        <v>0</v>
      </c>
      <c r="F66" s="128">
        <f t="shared" si="5"/>
        <v>0</v>
      </c>
      <c r="G66" s="128">
        <f t="shared" si="5"/>
        <v>0</v>
      </c>
      <c r="H66" s="128">
        <f t="shared" si="5"/>
        <v>0</v>
      </c>
      <c r="I66" s="128">
        <f t="shared" si="5"/>
        <v>0</v>
      </c>
      <c r="J66" s="128">
        <f t="shared" si="5"/>
        <v>0</v>
      </c>
      <c r="K66" s="128">
        <f t="shared" si="5"/>
        <v>0</v>
      </c>
      <c r="L66" s="128">
        <f t="shared" si="5"/>
        <v>0</v>
      </c>
      <c r="M66" s="128">
        <f t="shared" si="5"/>
        <v>0</v>
      </c>
      <c r="N66" s="128">
        <f t="shared" si="5"/>
        <v>0</v>
      </c>
      <c r="O66" s="128">
        <f t="shared" si="5"/>
        <v>0</v>
      </c>
      <c r="P66" s="128">
        <f t="shared" si="5"/>
        <v>1</v>
      </c>
      <c r="Q66" s="128">
        <f t="shared" si="5"/>
        <v>0</v>
      </c>
      <c r="R66" s="128">
        <f t="shared" si="5"/>
        <v>0</v>
      </c>
      <c r="S66" s="128">
        <f t="shared" si="5"/>
        <v>0</v>
      </c>
      <c r="T66" s="128">
        <f t="shared" si="5"/>
        <v>0</v>
      </c>
      <c r="U66" s="128">
        <f t="shared" si="5"/>
        <v>0</v>
      </c>
    </row>
    <row r="67" spans="2:21" ht="42" customHeight="1">
      <c r="B67" s="65" t="s">
        <v>168</v>
      </c>
      <c r="C67" s="68">
        <v>2</v>
      </c>
      <c r="D67" s="128">
        <f>SUM(D69:D121)</f>
        <v>0</v>
      </c>
      <c r="E67" s="128">
        <f aca="true" t="shared" si="6" ref="E67:U67">SUM(E69:E121)</f>
        <v>0</v>
      </c>
      <c r="F67" s="128">
        <f t="shared" si="6"/>
        <v>0</v>
      </c>
      <c r="G67" s="128">
        <f t="shared" si="6"/>
        <v>0</v>
      </c>
      <c r="H67" s="128">
        <f t="shared" si="6"/>
        <v>0</v>
      </c>
      <c r="I67" s="128">
        <f t="shared" si="6"/>
        <v>0</v>
      </c>
      <c r="J67" s="128">
        <f t="shared" si="6"/>
        <v>0</v>
      </c>
      <c r="K67" s="128">
        <f t="shared" si="6"/>
        <v>0</v>
      </c>
      <c r="L67" s="128">
        <f t="shared" si="6"/>
        <v>0</v>
      </c>
      <c r="M67" s="128">
        <f t="shared" si="6"/>
        <v>0</v>
      </c>
      <c r="N67" s="128">
        <f t="shared" si="6"/>
        <v>0</v>
      </c>
      <c r="O67" s="128">
        <f t="shared" si="6"/>
        <v>0</v>
      </c>
      <c r="P67" s="128">
        <f t="shared" si="6"/>
        <v>0</v>
      </c>
      <c r="Q67" s="128">
        <f t="shared" si="6"/>
        <v>0</v>
      </c>
      <c r="R67" s="128">
        <f t="shared" si="6"/>
        <v>0</v>
      </c>
      <c r="S67" s="128">
        <f t="shared" si="6"/>
        <v>0</v>
      </c>
      <c r="T67" s="128">
        <f t="shared" si="6"/>
        <v>0</v>
      </c>
      <c r="U67" s="128">
        <f t="shared" si="6"/>
        <v>0</v>
      </c>
    </row>
    <row r="68" spans="2:21" ht="12.75">
      <c r="B68" s="65" t="s">
        <v>169</v>
      </c>
      <c r="C68" s="68">
        <v>3</v>
      </c>
      <c r="D68" s="66"/>
      <c r="E68" s="66"/>
      <c r="F68" s="65"/>
      <c r="G68" s="65"/>
      <c r="H68" s="65"/>
      <c r="I68" s="65"/>
      <c r="J68" s="65"/>
      <c r="K68" s="65"/>
      <c r="L68" s="65"/>
      <c r="M68" s="65"/>
      <c r="N68" s="65"/>
      <c r="O68" s="65"/>
      <c r="P68" s="65"/>
      <c r="Q68" s="65"/>
      <c r="R68" s="65"/>
      <c r="S68" s="65"/>
      <c r="T68" s="65"/>
      <c r="U68" s="65"/>
    </row>
    <row r="69" spans="2:21" ht="24" customHeight="1">
      <c r="B69" s="65" t="s">
        <v>170</v>
      </c>
      <c r="C69" s="68">
        <v>4</v>
      </c>
      <c r="D69" s="128">
        <f>F69+H69+J69+L69+N69+P69</f>
        <v>0</v>
      </c>
      <c r="E69" s="128">
        <f>G69+I69+K69+M69+O69+Q69</f>
        <v>0</v>
      </c>
      <c r="F69" s="156">
        <f>Personal!V62</f>
        <v>0</v>
      </c>
      <c r="G69" s="156">
        <f>Personal!W62</f>
        <v>0</v>
      </c>
      <c r="H69" s="156">
        <f>Personal!X62</f>
        <v>0</v>
      </c>
      <c r="I69" s="156">
        <f>Personal!Y62</f>
        <v>0</v>
      </c>
      <c r="J69" s="156">
        <f>Personal!Z62</f>
        <v>0</v>
      </c>
      <c r="K69" s="156">
        <f>Personal!AA62</f>
        <v>0</v>
      </c>
      <c r="L69" s="156">
        <f>Personal!AB62</f>
        <v>0</v>
      </c>
      <c r="M69" s="156">
        <f>Personal!AC62</f>
        <v>0</v>
      </c>
      <c r="N69" s="156">
        <f>Personal!AD62</f>
        <v>0</v>
      </c>
      <c r="O69" s="156">
        <f>Personal!AE62</f>
        <v>0</v>
      </c>
      <c r="P69" s="156">
        <f>Personal!AF62</f>
        <v>0</v>
      </c>
      <c r="Q69" s="156">
        <f>Personal!AG62</f>
        <v>0</v>
      </c>
      <c r="R69" s="156">
        <f>Personal!AH62</f>
        <v>0</v>
      </c>
      <c r="S69" s="156">
        <f>Personal!AI62</f>
        <v>0</v>
      </c>
      <c r="T69" s="156">
        <f>Personal!AJ62</f>
        <v>0</v>
      </c>
      <c r="U69" s="156">
        <f>Personal!AK62</f>
        <v>0</v>
      </c>
    </row>
    <row r="70" spans="2:21" ht="12.75">
      <c r="B70" s="65" t="s">
        <v>171</v>
      </c>
      <c r="C70" s="68">
        <v>5</v>
      </c>
      <c r="D70" s="128">
        <f aca="true" t="shared" si="7" ref="D70:E136">F70+H70+J70+L70+N70+P70</f>
        <v>0</v>
      </c>
      <c r="E70" s="128">
        <f t="shared" si="7"/>
        <v>0</v>
      </c>
      <c r="F70" s="156">
        <f>Personal!V63</f>
        <v>0</v>
      </c>
      <c r="G70" s="156">
        <f>Personal!W63</f>
        <v>0</v>
      </c>
      <c r="H70" s="156">
        <f>Personal!X63</f>
        <v>0</v>
      </c>
      <c r="I70" s="156">
        <f>Personal!Y63</f>
        <v>0</v>
      </c>
      <c r="J70" s="156">
        <f>Personal!Z63</f>
        <v>0</v>
      </c>
      <c r="K70" s="156">
        <f>Personal!AA63</f>
        <v>0</v>
      </c>
      <c r="L70" s="156">
        <f>Personal!AB63</f>
        <v>0</v>
      </c>
      <c r="M70" s="156">
        <f>Personal!AC63</f>
        <v>0</v>
      </c>
      <c r="N70" s="156">
        <f>Personal!AD63</f>
        <v>0</v>
      </c>
      <c r="O70" s="156">
        <f>Personal!AE63</f>
        <v>0</v>
      </c>
      <c r="P70" s="156">
        <f>Personal!AF63</f>
        <v>0</v>
      </c>
      <c r="Q70" s="156">
        <f>Personal!AG63</f>
        <v>0</v>
      </c>
      <c r="R70" s="156">
        <f>Personal!AH63</f>
        <v>0</v>
      </c>
      <c r="S70" s="156">
        <f>Personal!AI63</f>
        <v>0</v>
      </c>
      <c r="T70" s="156">
        <f>Personal!AJ63</f>
        <v>0</v>
      </c>
      <c r="U70" s="156">
        <f>Personal!AK63</f>
        <v>0</v>
      </c>
    </row>
    <row r="71" spans="2:21" ht="12.75">
      <c r="B71" s="65" t="s">
        <v>172</v>
      </c>
      <c r="C71" s="68">
        <v>6</v>
      </c>
      <c r="D71" s="128">
        <f t="shared" si="7"/>
        <v>0</v>
      </c>
      <c r="E71" s="128">
        <f t="shared" si="7"/>
        <v>0</v>
      </c>
      <c r="F71" s="156">
        <f>Personal!V64</f>
        <v>0</v>
      </c>
      <c r="G71" s="156">
        <f>Personal!W64</f>
        <v>0</v>
      </c>
      <c r="H71" s="156">
        <f>Personal!X64</f>
        <v>0</v>
      </c>
      <c r="I71" s="156">
        <f>Personal!Y64</f>
        <v>0</v>
      </c>
      <c r="J71" s="156">
        <f>Personal!Z64</f>
        <v>0</v>
      </c>
      <c r="K71" s="156">
        <f>Personal!AA64</f>
        <v>0</v>
      </c>
      <c r="L71" s="156">
        <f>Personal!AB64</f>
        <v>0</v>
      </c>
      <c r="M71" s="156">
        <f>Personal!AC64</f>
        <v>0</v>
      </c>
      <c r="N71" s="156">
        <f>Personal!AD64</f>
        <v>0</v>
      </c>
      <c r="O71" s="156">
        <f>Personal!AE64</f>
        <v>0</v>
      </c>
      <c r="P71" s="156">
        <f>Personal!AF64</f>
        <v>0</v>
      </c>
      <c r="Q71" s="156">
        <f>Personal!AG64</f>
        <v>0</v>
      </c>
      <c r="R71" s="156">
        <f>Personal!AH64</f>
        <v>0</v>
      </c>
      <c r="S71" s="156">
        <f>Personal!AI64</f>
        <v>0</v>
      </c>
      <c r="T71" s="156">
        <f>Personal!AJ64</f>
        <v>0</v>
      </c>
      <c r="U71" s="156">
        <f>Personal!AK64</f>
        <v>0</v>
      </c>
    </row>
    <row r="72" spans="2:21" ht="12.75">
      <c r="B72" s="65" t="s">
        <v>173</v>
      </c>
      <c r="C72" s="68">
        <v>7</v>
      </c>
      <c r="D72" s="128">
        <f t="shared" si="7"/>
        <v>0</v>
      </c>
      <c r="E72" s="128">
        <f t="shared" si="7"/>
        <v>0</v>
      </c>
      <c r="F72" s="156">
        <f>Personal!V65</f>
        <v>0</v>
      </c>
      <c r="G72" s="156">
        <f>Personal!W65</f>
        <v>0</v>
      </c>
      <c r="H72" s="156">
        <f>Personal!X65</f>
        <v>0</v>
      </c>
      <c r="I72" s="156">
        <f>Personal!Y65</f>
        <v>0</v>
      </c>
      <c r="J72" s="156">
        <f>Personal!Z65</f>
        <v>0</v>
      </c>
      <c r="K72" s="156">
        <f>Personal!AA65</f>
        <v>0</v>
      </c>
      <c r="L72" s="156">
        <f>Personal!AB65</f>
        <v>0</v>
      </c>
      <c r="M72" s="156">
        <f>Personal!AC65</f>
        <v>0</v>
      </c>
      <c r="N72" s="156">
        <f>Personal!AD65</f>
        <v>0</v>
      </c>
      <c r="O72" s="156">
        <f>Personal!AE65</f>
        <v>0</v>
      </c>
      <c r="P72" s="156">
        <f>Personal!AF65</f>
        <v>0</v>
      </c>
      <c r="Q72" s="156">
        <f>Personal!AG65</f>
        <v>0</v>
      </c>
      <c r="R72" s="156">
        <f>Personal!AH65</f>
        <v>0</v>
      </c>
      <c r="S72" s="156">
        <f>Personal!AI65</f>
        <v>0</v>
      </c>
      <c r="T72" s="156">
        <f>Personal!AJ65</f>
        <v>0</v>
      </c>
      <c r="U72" s="156">
        <f>Personal!AK65</f>
        <v>0</v>
      </c>
    </row>
    <row r="73" spans="2:21" ht="21" customHeight="1">
      <c r="B73" s="65" t="s">
        <v>174</v>
      </c>
      <c r="C73" s="68">
        <v>8</v>
      </c>
      <c r="D73" s="128">
        <f t="shared" si="7"/>
        <v>0</v>
      </c>
      <c r="E73" s="128">
        <f t="shared" si="7"/>
        <v>0</v>
      </c>
      <c r="F73" s="156">
        <f>Personal!V66</f>
        <v>0</v>
      </c>
      <c r="G73" s="156">
        <f>Personal!W66</f>
        <v>0</v>
      </c>
      <c r="H73" s="156">
        <f>Personal!X66</f>
        <v>0</v>
      </c>
      <c r="I73" s="156">
        <f>Personal!Y66</f>
        <v>0</v>
      </c>
      <c r="J73" s="156">
        <f>Personal!Z66</f>
        <v>0</v>
      </c>
      <c r="K73" s="156">
        <f>Personal!AA66</f>
        <v>0</v>
      </c>
      <c r="L73" s="156">
        <f>Personal!AB66</f>
        <v>0</v>
      </c>
      <c r="M73" s="156">
        <f>Personal!AC66</f>
        <v>0</v>
      </c>
      <c r="N73" s="156">
        <f>Personal!AD66</f>
        <v>0</v>
      </c>
      <c r="O73" s="156">
        <f>Personal!AE66</f>
        <v>0</v>
      </c>
      <c r="P73" s="156">
        <f>Personal!AF66</f>
        <v>0</v>
      </c>
      <c r="Q73" s="156">
        <f>Personal!AG66</f>
        <v>0</v>
      </c>
      <c r="R73" s="156">
        <f>Personal!AH66</f>
        <v>0</v>
      </c>
      <c r="S73" s="156">
        <f>Personal!AI66</f>
        <v>0</v>
      </c>
      <c r="T73" s="156">
        <f>Personal!AJ66</f>
        <v>0</v>
      </c>
      <c r="U73" s="156">
        <f>Personal!AK66</f>
        <v>0</v>
      </c>
    </row>
    <row r="74" spans="2:21" ht="30" customHeight="1">
      <c r="B74" s="65" t="s">
        <v>175</v>
      </c>
      <c r="C74" s="68">
        <v>9</v>
      </c>
      <c r="D74" s="128">
        <f t="shared" si="7"/>
        <v>0</v>
      </c>
      <c r="E74" s="128">
        <f t="shared" si="7"/>
        <v>0</v>
      </c>
      <c r="F74" s="156">
        <f>Personal!V67</f>
        <v>0</v>
      </c>
      <c r="G74" s="156">
        <f>Personal!W67</f>
        <v>0</v>
      </c>
      <c r="H74" s="156">
        <f>Personal!X67</f>
        <v>0</v>
      </c>
      <c r="I74" s="156">
        <f>Personal!Y67</f>
        <v>0</v>
      </c>
      <c r="J74" s="156">
        <f>Personal!Z67</f>
        <v>0</v>
      </c>
      <c r="K74" s="156">
        <f>Personal!AA67</f>
        <v>0</v>
      </c>
      <c r="L74" s="156">
        <f>Personal!AB67</f>
        <v>0</v>
      </c>
      <c r="M74" s="156">
        <f>Personal!AC67</f>
        <v>0</v>
      </c>
      <c r="N74" s="156">
        <f>Personal!AD67</f>
        <v>0</v>
      </c>
      <c r="O74" s="156">
        <f>Personal!AE67</f>
        <v>0</v>
      </c>
      <c r="P74" s="156">
        <f>Personal!AF67</f>
        <v>0</v>
      </c>
      <c r="Q74" s="156">
        <f>Personal!AG67</f>
        <v>0</v>
      </c>
      <c r="R74" s="156">
        <f>Personal!AH67</f>
        <v>0</v>
      </c>
      <c r="S74" s="156">
        <f>Personal!AI67</f>
        <v>0</v>
      </c>
      <c r="T74" s="156">
        <f>Personal!AJ67</f>
        <v>0</v>
      </c>
      <c r="U74" s="156">
        <f>Personal!AK67</f>
        <v>0</v>
      </c>
    </row>
    <row r="75" spans="2:21" ht="12.75">
      <c r="B75" s="65" t="s">
        <v>176</v>
      </c>
      <c r="C75" s="68">
        <v>10</v>
      </c>
      <c r="D75" s="128">
        <f t="shared" si="7"/>
        <v>0</v>
      </c>
      <c r="E75" s="128">
        <f t="shared" si="7"/>
        <v>0</v>
      </c>
      <c r="F75" s="156">
        <f>Personal!V68</f>
        <v>0</v>
      </c>
      <c r="G75" s="156">
        <f>Personal!W68</f>
        <v>0</v>
      </c>
      <c r="H75" s="156">
        <f>Personal!X68</f>
        <v>0</v>
      </c>
      <c r="I75" s="156">
        <f>Personal!Y68</f>
        <v>0</v>
      </c>
      <c r="J75" s="156">
        <f>Personal!Z68</f>
        <v>0</v>
      </c>
      <c r="K75" s="156">
        <f>Personal!AA68</f>
        <v>0</v>
      </c>
      <c r="L75" s="156">
        <f>Personal!AB68</f>
        <v>0</v>
      </c>
      <c r="M75" s="156">
        <f>Personal!AC68</f>
        <v>0</v>
      </c>
      <c r="N75" s="156">
        <f>Personal!AD68</f>
        <v>0</v>
      </c>
      <c r="O75" s="156">
        <f>Personal!AE68</f>
        <v>0</v>
      </c>
      <c r="P75" s="156">
        <f>Personal!AF68</f>
        <v>0</v>
      </c>
      <c r="Q75" s="156">
        <f>Personal!AG68</f>
        <v>0</v>
      </c>
      <c r="R75" s="156">
        <f>Personal!AH68</f>
        <v>0</v>
      </c>
      <c r="S75" s="156">
        <f>Personal!AI68</f>
        <v>0</v>
      </c>
      <c r="T75" s="156">
        <f>Personal!AJ68</f>
        <v>0</v>
      </c>
      <c r="U75" s="156">
        <f>Personal!AK68</f>
        <v>0</v>
      </c>
    </row>
    <row r="76" spans="2:21" ht="30.75" customHeight="1">
      <c r="B76" s="65" t="s">
        <v>177</v>
      </c>
      <c r="C76" s="68">
        <v>11</v>
      </c>
      <c r="D76" s="128">
        <f t="shared" si="7"/>
        <v>0</v>
      </c>
      <c r="E76" s="128">
        <f t="shared" si="7"/>
        <v>0</v>
      </c>
      <c r="F76" s="156">
        <f>Personal!V69</f>
        <v>0</v>
      </c>
      <c r="G76" s="156">
        <f>Personal!W69</f>
        <v>0</v>
      </c>
      <c r="H76" s="156">
        <f>Personal!X69</f>
        <v>0</v>
      </c>
      <c r="I76" s="156">
        <f>Personal!Y69</f>
        <v>0</v>
      </c>
      <c r="J76" s="156">
        <f>Personal!Z69</f>
        <v>0</v>
      </c>
      <c r="K76" s="156">
        <f>Personal!AA69</f>
        <v>0</v>
      </c>
      <c r="L76" s="156">
        <f>Personal!AB69</f>
        <v>0</v>
      </c>
      <c r="M76" s="156">
        <f>Personal!AC69</f>
        <v>0</v>
      </c>
      <c r="N76" s="156">
        <f>Personal!AD69</f>
        <v>0</v>
      </c>
      <c r="O76" s="156">
        <f>Personal!AE69</f>
        <v>0</v>
      </c>
      <c r="P76" s="156">
        <f>Personal!AF69</f>
        <v>0</v>
      </c>
      <c r="Q76" s="156">
        <f>Personal!AG69</f>
        <v>0</v>
      </c>
      <c r="R76" s="156">
        <f>Personal!AH69</f>
        <v>0</v>
      </c>
      <c r="S76" s="156">
        <f>Personal!AI69</f>
        <v>0</v>
      </c>
      <c r="T76" s="156">
        <f>Personal!AJ69</f>
        <v>0</v>
      </c>
      <c r="U76" s="156">
        <f>Personal!AK69</f>
        <v>0</v>
      </c>
    </row>
    <row r="77" spans="2:21" ht="12.75">
      <c r="B77" s="65" t="s">
        <v>178</v>
      </c>
      <c r="C77" s="68">
        <v>12</v>
      </c>
      <c r="D77" s="128">
        <f t="shared" si="7"/>
        <v>0</v>
      </c>
      <c r="E77" s="128">
        <f t="shared" si="7"/>
        <v>0</v>
      </c>
      <c r="F77" s="156">
        <f>Personal!V70</f>
        <v>0</v>
      </c>
      <c r="G77" s="156">
        <f>Personal!W70</f>
        <v>0</v>
      </c>
      <c r="H77" s="156">
        <f>Personal!X70</f>
        <v>0</v>
      </c>
      <c r="I77" s="156">
        <f>Personal!Y70</f>
        <v>0</v>
      </c>
      <c r="J77" s="156">
        <f>Personal!Z70</f>
        <v>0</v>
      </c>
      <c r="K77" s="156">
        <f>Personal!AA70</f>
        <v>0</v>
      </c>
      <c r="L77" s="156">
        <f>Personal!AB70</f>
        <v>0</v>
      </c>
      <c r="M77" s="156">
        <f>Personal!AC70</f>
        <v>0</v>
      </c>
      <c r="N77" s="156">
        <f>Personal!AD70</f>
        <v>0</v>
      </c>
      <c r="O77" s="156">
        <f>Personal!AE70</f>
        <v>0</v>
      </c>
      <c r="P77" s="156">
        <f>Personal!AF70</f>
        <v>0</v>
      </c>
      <c r="Q77" s="156">
        <f>Personal!AG70</f>
        <v>0</v>
      </c>
      <c r="R77" s="156">
        <f>Personal!AH70</f>
        <v>0</v>
      </c>
      <c r="S77" s="156">
        <f>Personal!AI70</f>
        <v>0</v>
      </c>
      <c r="T77" s="156">
        <f>Personal!AJ70</f>
        <v>0</v>
      </c>
      <c r="U77" s="156">
        <f>Personal!AK70</f>
        <v>0</v>
      </c>
    </row>
    <row r="78" spans="2:21" ht="12.75">
      <c r="B78" s="65" t="s">
        <v>179</v>
      </c>
      <c r="C78" s="68">
        <v>13</v>
      </c>
      <c r="D78" s="128">
        <f t="shared" si="7"/>
        <v>0</v>
      </c>
      <c r="E78" s="128">
        <f t="shared" si="7"/>
        <v>0</v>
      </c>
      <c r="F78" s="156">
        <f>Personal!V71</f>
        <v>0</v>
      </c>
      <c r="G78" s="156">
        <f>Personal!W71</f>
        <v>0</v>
      </c>
      <c r="H78" s="156">
        <f>Personal!X71</f>
        <v>0</v>
      </c>
      <c r="I78" s="156">
        <f>Personal!Y71</f>
        <v>0</v>
      </c>
      <c r="J78" s="156">
        <f>Personal!Z71</f>
        <v>0</v>
      </c>
      <c r="K78" s="156">
        <f>Personal!AA71</f>
        <v>0</v>
      </c>
      <c r="L78" s="156">
        <f>Personal!AB71</f>
        <v>0</v>
      </c>
      <c r="M78" s="156">
        <f>Personal!AC71</f>
        <v>0</v>
      </c>
      <c r="N78" s="156">
        <f>Personal!AD71</f>
        <v>0</v>
      </c>
      <c r="O78" s="156">
        <f>Personal!AE71</f>
        <v>0</v>
      </c>
      <c r="P78" s="156">
        <f>Personal!AF71</f>
        <v>0</v>
      </c>
      <c r="Q78" s="156">
        <f>Personal!AG71</f>
        <v>0</v>
      </c>
      <c r="R78" s="156">
        <f>Personal!AH71</f>
        <v>0</v>
      </c>
      <c r="S78" s="156">
        <f>Personal!AI71</f>
        <v>0</v>
      </c>
      <c r="T78" s="156">
        <f>Personal!AJ71</f>
        <v>0</v>
      </c>
      <c r="U78" s="156">
        <f>Personal!AK71</f>
        <v>0</v>
      </c>
    </row>
    <row r="79" spans="2:21" ht="12.75">
      <c r="B79" s="65" t="s">
        <v>180</v>
      </c>
      <c r="C79" s="68">
        <v>14</v>
      </c>
      <c r="D79" s="128">
        <f t="shared" si="7"/>
        <v>0</v>
      </c>
      <c r="E79" s="128">
        <f t="shared" si="7"/>
        <v>0</v>
      </c>
      <c r="F79" s="156">
        <f>Personal!V72</f>
        <v>0</v>
      </c>
      <c r="G79" s="156">
        <f>Personal!W72</f>
        <v>0</v>
      </c>
      <c r="H79" s="156">
        <f>Personal!X72</f>
        <v>0</v>
      </c>
      <c r="I79" s="156">
        <f>Personal!Y72</f>
        <v>0</v>
      </c>
      <c r="J79" s="156">
        <f>Personal!Z72</f>
        <v>0</v>
      </c>
      <c r="K79" s="156">
        <f>Personal!AA72</f>
        <v>0</v>
      </c>
      <c r="L79" s="156">
        <f>Personal!AB72</f>
        <v>0</v>
      </c>
      <c r="M79" s="156">
        <f>Personal!AC72</f>
        <v>0</v>
      </c>
      <c r="N79" s="156">
        <f>Personal!AD72</f>
        <v>0</v>
      </c>
      <c r="O79" s="156">
        <f>Personal!AE72</f>
        <v>0</v>
      </c>
      <c r="P79" s="156">
        <f>Personal!AF72</f>
        <v>0</v>
      </c>
      <c r="Q79" s="156">
        <f>Personal!AG72</f>
        <v>0</v>
      </c>
      <c r="R79" s="156">
        <f>Personal!AH72</f>
        <v>0</v>
      </c>
      <c r="S79" s="156">
        <f>Personal!AI72</f>
        <v>0</v>
      </c>
      <c r="T79" s="156">
        <f>Personal!AJ72</f>
        <v>0</v>
      </c>
      <c r="U79" s="156">
        <f>Personal!AK72</f>
        <v>0</v>
      </c>
    </row>
    <row r="80" spans="2:21" ht="12.75">
      <c r="B80" s="65" t="s">
        <v>181</v>
      </c>
      <c r="C80" s="68">
        <v>15</v>
      </c>
      <c r="D80" s="128">
        <f t="shared" si="7"/>
        <v>0</v>
      </c>
      <c r="E80" s="128">
        <f t="shared" si="7"/>
        <v>0</v>
      </c>
      <c r="F80" s="156">
        <f>Personal!V73</f>
        <v>0</v>
      </c>
      <c r="G80" s="156">
        <f>Personal!W73</f>
        <v>0</v>
      </c>
      <c r="H80" s="156">
        <f>Personal!X73</f>
        <v>0</v>
      </c>
      <c r="I80" s="156">
        <f>Personal!Y73</f>
        <v>0</v>
      </c>
      <c r="J80" s="156">
        <f>Personal!Z73</f>
        <v>0</v>
      </c>
      <c r="K80" s="156">
        <f>Personal!AA73</f>
        <v>0</v>
      </c>
      <c r="L80" s="156">
        <f>Personal!AB73</f>
        <v>0</v>
      </c>
      <c r="M80" s="156">
        <f>Personal!AC73</f>
        <v>0</v>
      </c>
      <c r="N80" s="156">
        <f>Personal!AD73</f>
        <v>0</v>
      </c>
      <c r="O80" s="156">
        <f>Personal!AE73</f>
        <v>0</v>
      </c>
      <c r="P80" s="156">
        <f>Personal!AF73</f>
        <v>0</v>
      </c>
      <c r="Q80" s="156">
        <f>Personal!AG73</f>
        <v>0</v>
      </c>
      <c r="R80" s="156">
        <f>Personal!AH73</f>
        <v>0</v>
      </c>
      <c r="S80" s="156">
        <f>Personal!AI73</f>
        <v>0</v>
      </c>
      <c r="T80" s="156">
        <f>Personal!AJ73</f>
        <v>0</v>
      </c>
      <c r="U80" s="156">
        <f>Personal!AK73</f>
        <v>0</v>
      </c>
    </row>
    <row r="81" spans="2:21" ht="12.75">
      <c r="B81" s="65" t="s">
        <v>182</v>
      </c>
      <c r="C81" s="68">
        <v>16</v>
      </c>
      <c r="D81" s="128">
        <f t="shared" si="7"/>
        <v>0</v>
      </c>
      <c r="E81" s="128">
        <f t="shared" si="7"/>
        <v>0</v>
      </c>
      <c r="F81" s="156">
        <f>Personal!V74</f>
        <v>0</v>
      </c>
      <c r="G81" s="156">
        <f>Personal!W74</f>
        <v>0</v>
      </c>
      <c r="H81" s="156">
        <f>Personal!X74</f>
        <v>0</v>
      </c>
      <c r="I81" s="156">
        <f>Personal!Y74</f>
        <v>0</v>
      </c>
      <c r="J81" s="156">
        <f>Personal!Z74</f>
        <v>0</v>
      </c>
      <c r="K81" s="156">
        <f>Personal!AA74</f>
        <v>0</v>
      </c>
      <c r="L81" s="156">
        <f>Personal!AB74</f>
        <v>0</v>
      </c>
      <c r="M81" s="156">
        <f>Personal!AC74</f>
        <v>0</v>
      </c>
      <c r="N81" s="156">
        <f>Personal!AD74</f>
        <v>0</v>
      </c>
      <c r="O81" s="156">
        <f>Personal!AE74</f>
        <v>0</v>
      </c>
      <c r="P81" s="156">
        <f>Personal!AF74</f>
        <v>0</v>
      </c>
      <c r="Q81" s="156">
        <f>Personal!AG74</f>
        <v>0</v>
      </c>
      <c r="R81" s="156">
        <f>Personal!AH74</f>
        <v>0</v>
      </c>
      <c r="S81" s="156">
        <f>Personal!AI74</f>
        <v>0</v>
      </c>
      <c r="T81" s="156">
        <f>Personal!AJ74</f>
        <v>0</v>
      </c>
      <c r="U81" s="156">
        <f>Personal!AK74</f>
        <v>0</v>
      </c>
    </row>
    <row r="82" spans="2:21" ht="12.75">
      <c r="B82" s="65" t="s">
        <v>183</v>
      </c>
      <c r="C82" s="68">
        <v>17</v>
      </c>
      <c r="D82" s="128">
        <f t="shared" si="7"/>
        <v>0</v>
      </c>
      <c r="E82" s="128">
        <f t="shared" si="7"/>
        <v>0</v>
      </c>
      <c r="F82" s="156">
        <f>Personal!V75</f>
        <v>0</v>
      </c>
      <c r="G82" s="156">
        <f>Personal!W75</f>
        <v>0</v>
      </c>
      <c r="H82" s="156">
        <f>Personal!X75</f>
        <v>0</v>
      </c>
      <c r="I82" s="156">
        <f>Personal!Y75</f>
        <v>0</v>
      </c>
      <c r="J82" s="156">
        <f>Personal!Z75</f>
        <v>0</v>
      </c>
      <c r="K82" s="156">
        <f>Personal!AA75</f>
        <v>0</v>
      </c>
      <c r="L82" s="156">
        <f>Personal!AB75</f>
        <v>0</v>
      </c>
      <c r="M82" s="156">
        <f>Personal!AC75</f>
        <v>0</v>
      </c>
      <c r="N82" s="156">
        <f>Personal!AD75</f>
        <v>0</v>
      </c>
      <c r="O82" s="156">
        <f>Personal!AE75</f>
        <v>0</v>
      </c>
      <c r="P82" s="156">
        <f>Personal!AF75</f>
        <v>0</v>
      </c>
      <c r="Q82" s="156">
        <f>Personal!AG75</f>
        <v>0</v>
      </c>
      <c r="R82" s="156">
        <f>Personal!AH75</f>
        <v>0</v>
      </c>
      <c r="S82" s="156">
        <f>Personal!AI75</f>
        <v>0</v>
      </c>
      <c r="T82" s="156">
        <f>Personal!AJ75</f>
        <v>0</v>
      </c>
      <c r="U82" s="156">
        <f>Personal!AK75</f>
        <v>0</v>
      </c>
    </row>
    <row r="83" spans="2:21" ht="12.75">
      <c r="B83" s="65" t="s">
        <v>184</v>
      </c>
      <c r="C83" s="68">
        <v>18</v>
      </c>
      <c r="D83" s="128">
        <f t="shared" si="7"/>
        <v>0</v>
      </c>
      <c r="E83" s="128">
        <f t="shared" si="7"/>
        <v>0</v>
      </c>
      <c r="F83" s="156">
        <f>Personal!V76</f>
        <v>0</v>
      </c>
      <c r="G83" s="156">
        <f>Personal!W76</f>
        <v>0</v>
      </c>
      <c r="H83" s="156">
        <f>Personal!X76</f>
        <v>0</v>
      </c>
      <c r="I83" s="156">
        <f>Personal!Y76</f>
        <v>0</v>
      </c>
      <c r="J83" s="156">
        <f>Personal!Z76</f>
        <v>0</v>
      </c>
      <c r="K83" s="156">
        <f>Personal!AA76</f>
        <v>0</v>
      </c>
      <c r="L83" s="156">
        <f>Personal!AB76</f>
        <v>0</v>
      </c>
      <c r="M83" s="156">
        <f>Personal!AC76</f>
        <v>0</v>
      </c>
      <c r="N83" s="156">
        <f>Personal!AD76</f>
        <v>0</v>
      </c>
      <c r="O83" s="156">
        <f>Personal!AE76</f>
        <v>0</v>
      </c>
      <c r="P83" s="156">
        <f>Personal!AF76</f>
        <v>0</v>
      </c>
      <c r="Q83" s="156">
        <f>Personal!AG76</f>
        <v>0</v>
      </c>
      <c r="R83" s="156">
        <f>Personal!AH76</f>
        <v>0</v>
      </c>
      <c r="S83" s="156">
        <f>Personal!AI76</f>
        <v>0</v>
      </c>
      <c r="T83" s="156">
        <f>Personal!AJ76</f>
        <v>0</v>
      </c>
      <c r="U83" s="156">
        <f>Personal!AK76</f>
        <v>0</v>
      </c>
    </row>
    <row r="84" spans="2:21" ht="12.75">
      <c r="B84" s="65" t="s">
        <v>185</v>
      </c>
      <c r="C84" s="68">
        <v>19</v>
      </c>
      <c r="D84" s="128">
        <f t="shared" si="7"/>
        <v>0</v>
      </c>
      <c r="E84" s="128">
        <f t="shared" si="7"/>
        <v>0</v>
      </c>
      <c r="F84" s="156">
        <f>Personal!V77</f>
        <v>0</v>
      </c>
      <c r="G84" s="156">
        <f>Personal!W77</f>
        <v>0</v>
      </c>
      <c r="H84" s="156">
        <f>Personal!X77</f>
        <v>0</v>
      </c>
      <c r="I84" s="156">
        <f>Personal!Y77</f>
        <v>0</v>
      </c>
      <c r="J84" s="156">
        <f>Personal!Z77</f>
        <v>0</v>
      </c>
      <c r="K84" s="156">
        <f>Personal!AA77</f>
        <v>0</v>
      </c>
      <c r="L84" s="156">
        <f>Personal!AB77</f>
        <v>0</v>
      </c>
      <c r="M84" s="156">
        <f>Personal!AC77</f>
        <v>0</v>
      </c>
      <c r="N84" s="156">
        <f>Personal!AD77</f>
        <v>0</v>
      </c>
      <c r="O84" s="156">
        <f>Personal!AE77</f>
        <v>0</v>
      </c>
      <c r="P84" s="156">
        <f>Personal!AF77</f>
        <v>0</v>
      </c>
      <c r="Q84" s="156">
        <f>Personal!AG77</f>
        <v>0</v>
      </c>
      <c r="R84" s="156">
        <f>Personal!AH77</f>
        <v>0</v>
      </c>
      <c r="S84" s="156">
        <f>Personal!AI77</f>
        <v>0</v>
      </c>
      <c r="T84" s="156">
        <f>Personal!AJ77</f>
        <v>0</v>
      </c>
      <c r="U84" s="156">
        <f>Personal!AK77</f>
        <v>0</v>
      </c>
    </row>
    <row r="85" spans="2:21" ht="12.75">
      <c r="B85" s="65" t="s">
        <v>186</v>
      </c>
      <c r="C85" s="68">
        <v>20</v>
      </c>
      <c r="D85" s="128">
        <f t="shared" si="7"/>
        <v>0</v>
      </c>
      <c r="E85" s="128">
        <f t="shared" si="7"/>
        <v>0</v>
      </c>
      <c r="F85" s="156">
        <f>Personal!V78</f>
        <v>0</v>
      </c>
      <c r="G85" s="156">
        <f>Personal!W78</f>
        <v>0</v>
      </c>
      <c r="H85" s="156">
        <f>Personal!X78</f>
        <v>0</v>
      </c>
      <c r="I85" s="156">
        <f>Personal!Y78</f>
        <v>0</v>
      </c>
      <c r="J85" s="156">
        <f>Personal!Z78</f>
        <v>0</v>
      </c>
      <c r="K85" s="156">
        <f>Personal!AA78</f>
        <v>0</v>
      </c>
      <c r="L85" s="156">
        <f>Personal!AB78</f>
        <v>0</v>
      </c>
      <c r="M85" s="156">
        <f>Personal!AC78</f>
        <v>0</v>
      </c>
      <c r="N85" s="156">
        <f>Personal!AD78</f>
        <v>0</v>
      </c>
      <c r="O85" s="156">
        <f>Personal!AE78</f>
        <v>0</v>
      </c>
      <c r="P85" s="156">
        <f>Personal!AF78</f>
        <v>0</v>
      </c>
      <c r="Q85" s="156">
        <f>Personal!AG78</f>
        <v>0</v>
      </c>
      <c r="R85" s="156">
        <f>Personal!AH78</f>
        <v>0</v>
      </c>
      <c r="S85" s="156">
        <f>Personal!AI78</f>
        <v>0</v>
      </c>
      <c r="T85" s="156">
        <f>Personal!AJ78</f>
        <v>0</v>
      </c>
      <c r="U85" s="156">
        <f>Personal!AK78</f>
        <v>0</v>
      </c>
    </row>
    <row r="86" spans="2:21" ht="12.75">
      <c r="B86" s="65" t="s">
        <v>187</v>
      </c>
      <c r="C86" s="68">
        <v>21</v>
      </c>
      <c r="D86" s="128">
        <f t="shared" si="7"/>
        <v>0</v>
      </c>
      <c r="E86" s="128">
        <f t="shared" si="7"/>
        <v>0</v>
      </c>
      <c r="F86" s="156">
        <f>Personal!V79</f>
        <v>0</v>
      </c>
      <c r="G86" s="156">
        <f>Personal!W79</f>
        <v>0</v>
      </c>
      <c r="H86" s="156">
        <f>Personal!X79</f>
        <v>0</v>
      </c>
      <c r="I86" s="156">
        <f>Personal!Y79</f>
        <v>0</v>
      </c>
      <c r="J86" s="156">
        <f>Personal!Z79</f>
        <v>0</v>
      </c>
      <c r="K86" s="156">
        <f>Personal!AA79</f>
        <v>0</v>
      </c>
      <c r="L86" s="156">
        <f>Personal!AB79</f>
        <v>0</v>
      </c>
      <c r="M86" s="156">
        <f>Personal!AC79</f>
        <v>0</v>
      </c>
      <c r="N86" s="156">
        <f>Personal!AD79</f>
        <v>0</v>
      </c>
      <c r="O86" s="156">
        <f>Personal!AE79</f>
        <v>0</v>
      </c>
      <c r="P86" s="156">
        <f>Personal!AF79</f>
        <v>0</v>
      </c>
      <c r="Q86" s="156">
        <f>Personal!AG79</f>
        <v>0</v>
      </c>
      <c r="R86" s="156">
        <f>Personal!AH79</f>
        <v>0</v>
      </c>
      <c r="S86" s="156">
        <f>Personal!AI79</f>
        <v>0</v>
      </c>
      <c r="T86" s="156">
        <f>Personal!AJ79</f>
        <v>0</v>
      </c>
      <c r="U86" s="156">
        <f>Personal!AK79</f>
        <v>0</v>
      </c>
    </row>
    <row r="87" spans="2:21" ht="12.75">
      <c r="B87" s="65" t="s">
        <v>188</v>
      </c>
      <c r="C87" s="68">
        <v>22</v>
      </c>
      <c r="D87" s="128">
        <f t="shared" si="7"/>
        <v>0</v>
      </c>
      <c r="E87" s="128">
        <f t="shared" si="7"/>
        <v>0</v>
      </c>
      <c r="F87" s="156">
        <f>Personal!V80</f>
        <v>0</v>
      </c>
      <c r="G87" s="156">
        <f>Personal!W80</f>
        <v>0</v>
      </c>
      <c r="H87" s="156">
        <f>Personal!X80</f>
        <v>0</v>
      </c>
      <c r="I87" s="156">
        <f>Personal!Y80</f>
        <v>0</v>
      </c>
      <c r="J87" s="156">
        <f>Personal!Z80</f>
        <v>0</v>
      </c>
      <c r="K87" s="156">
        <f>Personal!AA80</f>
        <v>0</v>
      </c>
      <c r="L87" s="156">
        <f>Personal!AB80</f>
        <v>0</v>
      </c>
      <c r="M87" s="156">
        <f>Personal!AC80</f>
        <v>0</v>
      </c>
      <c r="N87" s="156">
        <f>Personal!AD80</f>
        <v>0</v>
      </c>
      <c r="O87" s="156">
        <f>Personal!AE80</f>
        <v>0</v>
      </c>
      <c r="P87" s="156">
        <f>Personal!AF80</f>
        <v>0</v>
      </c>
      <c r="Q87" s="156">
        <f>Personal!AG80</f>
        <v>0</v>
      </c>
      <c r="R87" s="156">
        <f>Personal!AH80</f>
        <v>0</v>
      </c>
      <c r="S87" s="156">
        <f>Personal!AI80</f>
        <v>0</v>
      </c>
      <c r="T87" s="156">
        <f>Personal!AJ80</f>
        <v>0</v>
      </c>
      <c r="U87" s="156">
        <f>Personal!AK80</f>
        <v>0</v>
      </c>
    </row>
    <row r="88" spans="2:21" ht="12.75">
      <c r="B88" s="65" t="s">
        <v>189</v>
      </c>
      <c r="C88" s="68">
        <v>23</v>
      </c>
      <c r="D88" s="128">
        <f t="shared" si="7"/>
        <v>0</v>
      </c>
      <c r="E88" s="128">
        <f t="shared" si="7"/>
        <v>0</v>
      </c>
      <c r="F88" s="156">
        <f>Personal!V81</f>
        <v>0</v>
      </c>
      <c r="G88" s="156">
        <f>Personal!W81</f>
        <v>0</v>
      </c>
      <c r="H88" s="156">
        <f>Personal!X81</f>
        <v>0</v>
      </c>
      <c r="I88" s="156">
        <f>Personal!Y81</f>
        <v>0</v>
      </c>
      <c r="J88" s="156">
        <f>Personal!Z81</f>
        <v>0</v>
      </c>
      <c r="K88" s="156">
        <f>Personal!AA81</f>
        <v>0</v>
      </c>
      <c r="L88" s="156">
        <f>Personal!AB81</f>
        <v>0</v>
      </c>
      <c r="M88" s="156">
        <f>Personal!AC81</f>
        <v>0</v>
      </c>
      <c r="N88" s="156">
        <f>Personal!AD81</f>
        <v>0</v>
      </c>
      <c r="O88" s="156">
        <f>Personal!AE81</f>
        <v>0</v>
      </c>
      <c r="P88" s="156">
        <f>Personal!AF81</f>
        <v>0</v>
      </c>
      <c r="Q88" s="156">
        <f>Personal!AG81</f>
        <v>0</v>
      </c>
      <c r="R88" s="156">
        <f>Personal!AH81</f>
        <v>0</v>
      </c>
      <c r="S88" s="156">
        <f>Personal!AI81</f>
        <v>0</v>
      </c>
      <c r="T88" s="156">
        <f>Personal!AJ81</f>
        <v>0</v>
      </c>
      <c r="U88" s="156">
        <f>Personal!AK81</f>
        <v>0</v>
      </c>
    </row>
    <row r="89" spans="2:21" ht="12.75">
      <c r="B89" s="65" t="s">
        <v>190</v>
      </c>
      <c r="C89" s="68">
        <v>24</v>
      </c>
      <c r="D89" s="128">
        <f t="shared" si="7"/>
        <v>0</v>
      </c>
      <c r="E89" s="128">
        <f t="shared" si="7"/>
        <v>0</v>
      </c>
      <c r="F89" s="156">
        <f>Personal!V82</f>
        <v>0</v>
      </c>
      <c r="G89" s="156">
        <f>Personal!W82</f>
        <v>0</v>
      </c>
      <c r="H89" s="156">
        <f>Personal!X82</f>
        <v>0</v>
      </c>
      <c r="I89" s="156">
        <f>Personal!Y82</f>
        <v>0</v>
      </c>
      <c r="J89" s="156">
        <f>Personal!Z82</f>
        <v>0</v>
      </c>
      <c r="K89" s="156">
        <f>Personal!AA82</f>
        <v>0</v>
      </c>
      <c r="L89" s="156">
        <f>Personal!AB82</f>
        <v>0</v>
      </c>
      <c r="M89" s="156">
        <f>Personal!AC82</f>
        <v>0</v>
      </c>
      <c r="N89" s="156">
        <f>Personal!AD82</f>
        <v>0</v>
      </c>
      <c r="O89" s="156">
        <f>Personal!AE82</f>
        <v>0</v>
      </c>
      <c r="P89" s="156">
        <f>Personal!AF82</f>
        <v>0</v>
      </c>
      <c r="Q89" s="156">
        <f>Personal!AG82</f>
        <v>0</v>
      </c>
      <c r="R89" s="156">
        <f>Personal!AH82</f>
        <v>0</v>
      </c>
      <c r="S89" s="156">
        <f>Personal!AI82</f>
        <v>0</v>
      </c>
      <c r="T89" s="156">
        <f>Personal!AJ82</f>
        <v>0</v>
      </c>
      <c r="U89" s="156">
        <f>Personal!AK82</f>
        <v>0</v>
      </c>
    </row>
    <row r="90" spans="2:21" ht="12.75">
      <c r="B90" s="65" t="s">
        <v>191</v>
      </c>
      <c r="C90" s="68">
        <v>25</v>
      </c>
      <c r="D90" s="128">
        <f t="shared" si="7"/>
        <v>0</v>
      </c>
      <c r="E90" s="128">
        <f t="shared" si="7"/>
        <v>0</v>
      </c>
      <c r="F90" s="156">
        <f>Personal!V83</f>
        <v>0</v>
      </c>
      <c r="G90" s="156">
        <f>Personal!W83</f>
        <v>0</v>
      </c>
      <c r="H90" s="156">
        <f>Personal!X83</f>
        <v>0</v>
      </c>
      <c r="I90" s="156">
        <f>Personal!Y83</f>
        <v>0</v>
      </c>
      <c r="J90" s="156">
        <f>Personal!Z83</f>
        <v>0</v>
      </c>
      <c r="K90" s="156">
        <f>Personal!AA83</f>
        <v>0</v>
      </c>
      <c r="L90" s="156">
        <f>Personal!AB83</f>
        <v>0</v>
      </c>
      <c r="M90" s="156">
        <f>Personal!AC83</f>
        <v>0</v>
      </c>
      <c r="N90" s="156">
        <f>Personal!AD83</f>
        <v>0</v>
      </c>
      <c r="O90" s="156">
        <f>Personal!AE83</f>
        <v>0</v>
      </c>
      <c r="P90" s="156">
        <f>Personal!AF83</f>
        <v>0</v>
      </c>
      <c r="Q90" s="156">
        <f>Personal!AG83</f>
        <v>0</v>
      </c>
      <c r="R90" s="156">
        <f>Personal!AH83</f>
        <v>0</v>
      </c>
      <c r="S90" s="156">
        <f>Personal!AI83</f>
        <v>0</v>
      </c>
      <c r="T90" s="156">
        <f>Personal!AJ83</f>
        <v>0</v>
      </c>
      <c r="U90" s="156">
        <f>Personal!AK83</f>
        <v>0</v>
      </c>
    </row>
    <row r="91" spans="2:21" ht="12.75">
      <c r="B91" s="65" t="s">
        <v>192</v>
      </c>
      <c r="C91" s="68">
        <v>26</v>
      </c>
      <c r="D91" s="128">
        <f t="shared" si="7"/>
        <v>0</v>
      </c>
      <c r="E91" s="128">
        <f t="shared" si="7"/>
        <v>0</v>
      </c>
      <c r="F91" s="156">
        <f>Personal!V84</f>
        <v>0</v>
      </c>
      <c r="G91" s="156">
        <f>Personal!W84</f>
        <v>0</v>
      </c>
      <c r="H91" s="156">
        <f>Personal!X84</f>
        <v>0</v>
      </c>
      <c r="I91" s="156">
        <f>Personal!Y84</f>
        <v>0</v>
      </c>
      <c r="J91" s="156">
        <f>Personal!Z84</f>
        <v>0</v>
      </c>
      <c r="K91" s="156">
        <f>Personal!AA84</f>
        <v>0</v>
      </c>
      <c r="L91" s="156">
        <f>Personal!AB84</f>
        <v>0</v>
      </c>
      <c r="M91" s="156">
        <f>Personal!AC84</f>
        <v>0</v>
      </c>
      <c r="N91" s="156">
        <f>Personal!AD84</f>
        <v>0</v>
      </c>
      <c r="O91" s="156">
        <f>Personal!AE84</f>
        <v>0</v>
      </c>
      <c r="P91" s="156">
        <f>Personal!AF84</f>
        <v>0</v>
      </c>
      <c r="Q91" s="156">
        <f>Personal!AG84</f>
        <v>0</v>
      </c>
      <c r="R91" s="156">
        <f>Personal!AH84</f>
        <v>0</v>
      </c>
      <c r="S91" s="156">
        <f>Personal!AI84</f>
        <v>0</v>
      </c>
      <c r="T91" s="156">
        <f>Personal!AJ84</f>
        <v>0</v>
      </c>
      <c r="U91" s="156">
        <f>Personal!AK84</f>
        <v>0</v>
      </c>
    </row>
    <row r="92" spans="2:21" ht="12.75">
      <c r="B92" s="65" t="s">
        <v>193</v>
      </c>
      <c r="C92" s="68">
        <v>27</v>
      </c>
      <c r="D92" s="128">
        <f t="shared" si="7"/>
        <v>0</v>
      </c>
      <c r="E92" s="128">
        <f t="shared" si="7"/>
        <v>0</v>
      </c>
      <c r="F92" s="156">
        <f>Personal!V85</f>
        <v>0</v>
      </c>
      <c r="G92" s="156">
        <f>Personal!W85</f>
        <v>0</v>
      </c>
      <c r="H92" s="156">
        <f>Personal!X85</f>
        <v>0</v>
      </c>
      <c r="I92" s="156">
        <f>Personal!Y85</f>
        <v>0</v>
      </c>
      <c r="J92" s="156">
        <f>Personal!Z85</f>
        <v>0</v>
      </c>
      <c r="K92" s="156">
        <f>Personal!AA85</f>
        <v>0</v>
      </c>
      <c r="L92" s="156">
        <f>Personal!AB85</f>
        <v>0</v>
      </c>
      <c r="M92" s="156">
        <f>Personal!AC85</f>
        <v>0</v>
      </c>
      <c r="N92" s="156">
        <f>Personal!AD85</f>
        <v>0</v>
      </c>
      <c r="O92" s="156">
        <f>Personal!AE85</f>
        <v>0</v>
      </c>
      <c r="P92" s="156">
        <f>Personal!AF85</f>
        <v>0</v>
      </c>
      <c r="Q92" s="156">
        <f>Personal!AG85</f>
        <v>0</v>
      </c>
      <c r="R92" s="156">
        <f>Personal!AH85</f>
        <v>0</v>
      </c>
      <c r="S92" s="156">
        <f>Personal!AI85</f>
        <v>0</v>
      </c>
      <c r="T92" s="156">
        <f>Personal!AJ85</f>
        <v>0</v>
      </c>
      <c r="U92" s="156">
        <f>Personal!AK85</f>
        <v>0</v>
      </c>
    </row>
    <row r="93" spans="2:21" ht="12.75">
      <c r="B93" s="65" t="s">
        <v>194</v>
      </c>
      <c r="C93" s="68">
        <v>28</v>
      </c>
      <c r="D93" s="128">
        <f t="shared" si="7"/>
        <v>0</v>
      </c>
      <c r="E93" s="128">
        <f t="shared" si="7"/>
        <v>0</v>
      </c>
      <c r="F93" s="156">
        <f>Personal!V86</f>
        <v>0</v>
      </c>
      <c r="G93" s="156">
        <f>Personal!W86</f>
        <v>0</v>
      </c>
      <c r="H93" s="156">
        <f>Personal!X86</f>
        <v>0</v>
      </c>
      <c r="I93" s="156">
        <f>Personal!Y86</f>
        <v>0</v>
      </c>
      <c r="J93" s="156">
        <f>Personal!Z86</f>
        <v>0</v>
      </c>
      <c r="K93" s="156">
        <f>Personal!AA86</f>
        <v>0</v>
      </c>
      <c r="L93" s="156">
        <f>Personal!AB86</f>
        <v>0</v>
      </c>
      <c r="M93" s="156">
        <f>Personal!AC86</f>
        <v>0</v>
      </c>
      <c r="N93" s="156">
        <f>Personal!AD86</f>
        <v>0</v>
      </c>
      <c r="O93" s="156">
        <f>Personal!AE86</f>
        <v>0</v>
      </c>
      <c r="P93" s="156">
        <f>Personal!AF86</f>
        <v>0</v>
      </c>
      <c r="Q93" s="156">
        <f>Personal!AG86</f>
        <v>0</v>
      </c>
      <c r="R93" s="156">
        <f>Personal!AH86</f>
        <v>0</v>
      </c>
      <c r="S93" s="156">
        <f>Personal!AI86</f>
        <v>0</v>
      </c>
      <c r="T93" s="156">
        <f>Personal!AJ86</f>
        <v>0</v>
      </c>
      <c r="U93" s="156">
        <f>Personal!AK86</f>
        <v>0</v>
      </c>
    </row>
    <row r="94" spans="2:21" ht="12.75">
      <c r="B94" s="65" t="s">
        <v>195</v>
      </c>
      <c r="C94" s="68">
        <v>29</v>
      </c>
      <c r="D94" s="128">
        <f t="shared" si="7"/>
        <v>0</v>
      </c>
      <c r="E94" s="128">
        <f t="shared" si="7"/>
        <v>0</v>
      </c>
      <c r="F94" s="156">
        <f>Personal!V87</f>
        <v>0</v>
      </c>
      <c r="G94" s="156">
        <f>Personal!W87</f>
        <v>0</v>
      </c>
      <c r="H94" s="156">
        <f>Personal!X87</f>
        <v>0</v>
      </c>
      <c r="I94" s="156">
        <f>Personal!Y87</f>
        <v>0</v>
      </c>
      <c r="J94" s="156">
        <f>Personal!Z87</f>
        <v>0</v>
      </c>
      <c r="K94" s="156">
        <f>Personal!AA87</f>
        <v>0</v>
      </c>
      <c r="L94" s="156">
        <f>Personal!AB87</f>
        <v>0</v>
      </c>
      <c r="M94" s="156">
        <f>Personal!AC87</f>
        <v>0</v>
      </c>
      <c r="N94" s="156">
        <f>Personal!AD87</f>
        <v>0</v>
      </c>
      <c r="O94" s="156">
        <f>Personal!AE87</f>
        <v>0</v>
      </c>
      <c r="P94" s="156">
        <f>Personal!AF87</f>
        <v>0</v>
      </c>
      <c r="Q94" s="156">
        <f>Personal!AG87</f>
        <v>0</v>
      </c>
      <c r="R94" s="156">
        <f>Personal!AH87</f>
        <v>0</v>
      </c>
      <c r="S94" s="156">
        <f>Personal!AI87</f>
        <v>0</v>
      </c>
      <c r="T94" s="156">
        <f>Personal!AJ87</f>
        <v>0</v>
      </c>
      <c r="U94" s="156">
        <f>Personal!AK87</f>
        <v>0</v>
      </c>
    </row>
    <row r="95" spans="2:21" ht="12.75">
      <c r="B95" s="65" t="s">
        <v>196</v>
      </c>
      <c r="C95" s="68">
        <v>30</v>
      </c>
      <c r="D95" s="128">
        <f t="shared" si="7"/>
        <v>0</v>
      </c>
      <c r="E95" s="128">
        <f t="shared" si="7"/>
        <v>0</v>
      </c>
      <c r="F95" s="156">
        <f>Personal!V88</f>
        <v>0</v>
      </c>
      <c r="G95" s="156">
        <f>Personal!W88</f>
        <v>0</v>
      </c>
      <c r="H95" s="156">
        <f>Personal!X88</f>
        <v>0</v>
      </c>
      <c r="I95" s="156">
        <f>Personal!Y88</f>
        <v>0</v>
      </c>
      <c r="J95" s="156">
        <f>Personal!Z88</f>
        <v>0</v>
      </c>
      <c r="K95" s="156">
        <f>Personal!AA88</f>
        <v>0</v>
      </c>
      <c r="L95" s="156">
        <f>Personal!AB88</f>
        <v>0</v>
      </c>
      <c r="M95" s="156">
        <f>Personal!AC88</f>
        <v>0</v>
      </c>
      <c r="N95" s="156">
        <f>Personal!AD88</f>
        <v>0</v>
      </c>
      <c r="O95" s="156">
        <f>Personal!AE88</f>
        <v>0</v>
      </c>
      <c r="P95" s="156">
        <f>Personal!AF88</f>
        <v>0</v>
      </c>
      <c r="Q95" s="156">
        <f>Personal!AG88</f>
        <v>0</v>
      </c>
      <c r="R95" s="156">
        <f>Personal!AH88</f>
        <v>0</v>
      </c>
      <c r="S95" s="156">
        <f>Personal!AI88</f>
        <v>0</v>
      </c>
      <c r="T95" s="156">
        <f>Personal!AJ88</f>
        <v>0</v>
      </c>
      <c r="U95" s="156">
        <f>Personal!AK88</f>
        <v>0</v>
      </c>
    </row>
    <row r="96" spans="2:21" ht="12.75">
      <c r="B96" s="65" t="s">
        <v>197</v>
      </c>
      <c r="C96" s="68">
        <v>31</v>
      </c>
      <c r="D96" s="128">
        <f t="shared" si="7"/>
        <v>0</v>
      </c>
      <c r="E96" s="128">
        <f t="shared" si="7"/>
        <v>0</v>
      </c>
      <c r="F96" s="156">
        <f>Personal!V89</f>
        <v>0</v>
      </c>
      <c r="G96" s="156">
        <f>Personal!W89</f>
        <v>0</v>
      </c>
      <c r="H96" s="156">
        <f>Personal!X89</f>
        <v>0</v>
      </c>
      <c r="I96" s="156">
        <f>Personal!Y89</f>
        <v>0</v>
      </c>
      <c r="J96" s="156">
        <f>Personal!Z89</f>
        <v>0</v>
      </c>
      <c r="K96" s="156">
        <f>Personal!AA89</f>
        <v>0</v>
      </c>
      <c r="L96" s="156">
        <f>Personal!AB89</f>
        <v>0</v>
      </c>
      <c r="M96" s="156">
        <f>Personal!AC89</f>
        <v>0</v>
      </c>
      <c r="N96" s="156">
        <f>Personal!AD89</f>
        <v>0</v>
      </c>
      <c r="O96" s="156">
        <f>Personal!AE89</f>
        <v>0</v>
      </c>
      <c r="P96" s="156">
        <f>Personal!AF89</f>
        <v>0</v>
      </c>
      <c r="Q96" s="156">
        <f>Personal!AG89</f>
        <v>0</v>
      </c>
      <c r="R96" s="156">
        <f>Personal!AH89</f>
        <v>0</v>
      </c>
      <c r="S96" s="156">
        <f>Personal!AI89</f>
        <v>0</v>
      </c>
      <c r="T96" s="156">
        <f>Personal!AJ89</f>
        <v>0</v>
      </c>
      <c r="U96" s="156">
        <f>Personal!AK89</f>
        <v>0</v>
      </c>
    </row>
    <row r="97" spans="2:21" ht="12.75">
      <c r="B97" s="65" t="s">
        <v>198</v>
      </c>
      <c r="C97" s="68">
        <v>32</v>
      </c>
      <c r="D97" s="128">
        <f t="shared" si="7"/>
        <v>0</v>
      </c>
      <c r="E97" s="128">
        <f t="shared" si="7"/>
        <v>0</v>
      </c>
      <c r="F97" s="156">
        <f>Personal!V90</f>
        <v>0</v>
      </c>
      <c r="G97" s="156">
        <f>Personal!W90</f>
        <v>0</v>
      </c>
      <c r="H97" s="156">
        <f>Personal!X90</f>
        <v>0</v>
      </c>
      <c r="I97" s="156">
        <f>Personal!Y90</f>
        <v>0</v>
      </c>
      <c r="J97" s="156">
        <f>Personal!Z90</f>
        <v>0</v>
      </c>
      <c r="K97" s="156">
        <f>Personal!AA90</f>
        <v>0</v>
      </c>
      <c r="L97" s="156">
        <f>Personal!AB90</f>
        <v>0</v>
      </c>
      <c r="M97" s="156">
        <f>Personal!AC90</f>
        <v>0</v>
      </c>
      <c r="N97" s="156">
        <f>Personal!AD90</f>
        <v>0</v>
      </c>
      <c r="O97" s="156">
        <f>Personal!AE90</f>
        <v>0</v>
      </c>
      <c r="P97" s="156">
        <f>Personal!AF90</f>
        <v>0</v>
      </c>
      <c r="Q97" s="156">
        <f>Personal!AG90</f>
        <v>0</v>
      </c>
      <c r="R97" s="156">
        <f>Personal!AH90</f>
        <v>0</v>
      </c>
      <c r="S97" s="156">
        <f>Personal!AI90</f>
        <v>0</v>
      </c>
      <c r="T97" s="156">
        <f>Personal!AJ90</f>
        <v>0</v>
      </c>
      <c r="U97" s="156">
        <f>Personal!AK90</f>
        <v>0</v>
      </c>
    </row>
    <row r="98" spans="2:21" ht="25.5">
      <c r="B98" s="65" t="s">
        <v>199</v>
      </c>
      <c r="C98" s="68">
        <v>33</v>
      </c>
      <c r="D98" s="128">
        <f t="shared" si="7"/>
        <v>0</v>
      </c>
      <c r="E98" s="128">
        <f t="shared" si="7"/>
        <v>0</v>
      </c>
      <c r="F98" s="156">
        <f>Personal!V91</f>
        <v>0</v>
      </c>
      <c r="G98" s="156">
        <f>Personal!W91</f>
        <v>0</v>
      </c>
      <c r="H98" s="156">
        <f>Personal!X91</f>
        <v>0</v>
      </c>
      <c r="I98" s="156">
        <f>Personal!Y91</f>
        <v>0</v>
      </c>
      <c r="J98" s="156">
        <f>Personal!Z91</f>
        <v>0</v>
      </c>
      <c r="K98" s="156">
        <f>Personal!AA91</f>
        <v>0</v>
      </c>
      <c r="L98" s="156">
        <f>Personal!AB91</f>
        <v>0</v>
      </c>
      <c r="M98" s="156">
        <f>Personal!AC91</f>
        <v>0</v>
      </c>
      <c r="N98" s="156">
        <f>Personal!AD91</f>
        <v>0</v>
      </c>
      <c r="O98" s="156">
        <f>Personal!AE91</f>
        <v>0</v>
      </c>
      <c r="P98" s="156">
        <f>Personal!AF91</f>
        <v>0</v>
      </c>
      <c r="Q98" s="156">
        <f>Personal!AG91</f>
        <v>0</v>
      </c>
      <c r="R98" s="156">
        <f>Personal!AH91</f>
        <v>0</v>
      </c>
      <c r="S98" s="156">
        <f>Personal!AI91</f>
        <v>0</v>
      </c>
      <c r="T98" s="156">
        <f>Personal!AJ91</f>
        <v>0</v>
      </c>
      <c r="U98" s="156">
        <f>Personal!AK91</f>
        <v>0</v>
      </c>
    </row>
    <row r="99" spans="2:21" ht="12.75">
      <c r="B99" s="65" t="s">
        <v>200</v>
      </c>
      <c r="C99" s="68">
        <v>34</v>
      </c>
      <c r="D99" s="128">
        <f t="shared" si="7"/>
        <v>0</v>
      </c>
      <c r="E99" s="128">
        <f t="shared" si="7"/>
        <v>0</v>
      </c>
      <c r="F99" s="156">
        <f>Personal!V92</f>
        <v>0</v>
      </c>
      <c r="G99" s="156">
        <f>Personal!W92</f>
        <v>0</v>
      </c>
      <c r="H99" s="156">
        <f>Personal!X92</f>
        <v>0</v>
      </c>
      <c r="I99" s="156">
        <f>Personal!Y92</f>
        <v>0</v>
      </c>
      <c r="J99" s="156">
        <f>Personal!Z92</f>
        <v>0</v>
      </c>
      <c r="K99" s="156">
        <f>Personal!AA92</f>
        <v>0</v>
      </c>
      <c r="L99" s="156">
        <f>Personal!AB92</f>
        <v>0</v>
      </c>
      <c r="M99" s="156">
        <f>Personal!AC92</f>
        <v>0</v>
      </c>
      <c r="N99" s="156">
        <f>Personal!AD92</f>
        <v>0</v>
      </c>
      <c r="O99" s="156">
        <f>Personal!AE92</f>
        <v>0</v>
      </c>
      <c r="P99" s="156">
        <f>Personal!AF92</f>
        <v>0</v>
      </c>
      <c r="Q99" s="156">
        <f>Personal!AG92</f>
        <v>0</v>
      </c>
      <c r="R99" s="156">
        <f>Personal!AH92</f>
        <v>0</v>
      </c>
      <c r="S99" s="156">
        <f>Personal!AI92</f>
        <v>0</v>
      </c>
      <c r="T99" s="156">
        <f>Personal!AJ92</f>
        <v>0</v>
      </c>
      <c r="U99" s="156">
        <f>Personal!AK92</f>
        <v>0</v>
      </c>
    </row>
    <row r="100" spans="2:21" ht="12.75">
      <c r="B100" s="65" t="s">
        <v>201</v>
      </c>
      <c r="C100" s="68">
        <v>35</v>
      </c>
      <c r="D100" s="128">
        <f t="shared" si="7"/>
        <v>0</v>
      </c>
      <c r="E100" s="128">
        <f t="shared" si="7"/>
        <v>0</v>
      </c>
      <c r="F100" s="156">
        <f>Personal!V93</f>
        <v>0</v>
      </c>
      <c r="G100" s="156">
        <f>Personal!W93</f>
        <v>0</v>
      </c>
      <c r="H100" s="156">
        <f>Personal!X93</f>
        <v>0</v>
      </c>
      <c r="I100" s="156">
        <f>Personal!Y93</f>
        <v>0</v>
      </c>
      <c r="J100" s="156">
        <f>Personal!Z93</f>
        <v>0</v>
      </c>
      <c r="K100" s="156">
        <f>Personal!AA93</f>
        <v>0</v>
      </c>
      <c r="L100" s="156">
        <f>Personal!AB93</f>
        <v>0</v>
      </c>
      <c r="M100" s="156">
        <f>Personal!AC93</f>
        <v>0</v>
      </c>
      <c r="N100" s="156">
        <f>Personal!AD93</f>
        <v>0</v>
      </c>
      <c r="O100" s="156">
        <f>Personal!AE93</f>
        <v>0</v>
      </c>
      <c r="P100" s="156">
        <f>Personal!AF93</f>
        <v>0</v>
      </c>
      <c r="Q100" s="156">
        <f>Personal!AG93</f>
        <v>0</v>
      </c>
      <c r="R100" s="156">
        <f>Personal!AH93</f>
        <v>0</v>
      </c>
      <c r="S100" s="156">
        <f>Personal!AI93</f>
        <v>0</v>
      </c>
      <c r="T100" s="156">
        <f>Personal!AJ93</f>
        <v>0</v>
      </c>
      <c r="U100" s="156">
        <f>Personal!AK93</f>
        <v>0</v>
      </c>
    </row>
    <row r="101" spans="2:21" ht="12.75">
      <c r="B101" s="65" t="s">
        <v>202</v>
      </c>
      <c r="C101" s="68">
        <v>36</v>
      </c>
      <c r="D101" s="128">
        <f t="shared" si="7"/>
        <v>0</v>
      </c>
      <c r="E101" s="128">
        <f t="shared" si="7"/>
        <v>0</v>
      </c>
      <c r="F101" s="156">
        <f>Personal!V94</f>
        <v>0</v>
      </c>
      <c r="G101" s="156">
        <f>Personal!W94</f>
        <v>0</v>
      </c>
      <c r="H101" s="156">
        <f>Personal!X94</f>
        <v>0</v>
      </c>
      <c r="I101" s="156">
        <f>Personal!Y94</f>
        <v>0</v>
      </c>
      <c r="J101" s="156">
        <f>Personal!Z94</f>
        <v>0</v>
      </c>
      <c r="K101" s="156">
        <f>Personal!AA94</f>
        <v>0</v>
      </c>
      <c r="L101" s="156">
        <f>Personal!AB94</f>
        <v>0</v>
      </c>
      <c r="M101" s="156">
        <f>Personal!AC94</f>
        <v>0</v>
      </c>
      <c r="N101" s="156">
        <f>Personal!AD94</f>
        <v>0</v>
      </c>
      <c r="O101" s="156">
        <f>Personal!AE94</f>
        <v>0</v>
      </c>
      <c r="P101" s="156">
        <f>Personal!AF94</f>
        <v>0</v>
      </c>
      <c r="Q101" s="156">
        <f>Personal!AG94</f>
        <v>0</v>
      </c>
      <c r="R101" s="156">
        <f>Personal!AH94</f>
        <v>0</v>
      </c>
      <c r="S101" s="156">
        <f>Personal!AI94</f>
        <v>0</v>
      </c>
      <c r="T101" s="156">
        <f>Personal!AJ94</f>
        <v>0</v>
      </c>
      <c r="U101" s="156">
        <f>Personal!AK94</f>
        <v>0</v>
      </c>
    </row>
    <row r="102" spans="2:21" ht="12.75">
      <c r="B102" s="65" t="s">
        <v>203</v>
      </c>
      <c r="C102" s="68">
        <v>37</v>
      </c>
      <c r="D102" s="128">
        <f t="shared" si="7"/>
        <v>0</v>
      </c>
      <c r="E102" s="128">
        <f t="shared" si="7"/>
        <v>0</v>
      </c>
      <c r="F102" s="156">
        <f>Personal!V95</f>
        <v>0</v>
      </c>
      <c r="G102" s="156">
        <f>Personal!W95</f>
        <v>0</v>
      </c>
      <c r="H102" s="156">
        <f>Personal!X95</f>
        <v>0</v>
      </c>
      <c r="I102" s="156">
        <f>Personal!Y95</f>
        <v>0</v>
      </c>
      <c r="J102" s="156">
        <f>Personal!Z95</f>
        <v>0</v>
      </c>
      <c r="K102" s="156">
        <f>Personal!AA95</f>
        <v>0</v>
      </c>
      <c r="L102" s="156">
        <f>Personal!AB95</f>
        <v>0</v>
      </c>
      <c r="M102" s="156">
        <f>Personal!AC95</f>
        <v>0</v>
      </c>
      <c r="N102" s="156">
        <f>Personal!AD95</f>
        <v>0</v>
      </c>
      <c r="O102" s="156">
        <f>Personal!AE95</f>
        <v>0</v>
      </c>
      <c r="P102" s="156">
        <f>Personal!AF95</f>
        <v>0</v>
      </c>
      <c r="Q102" s="156">
        <f>Personal!AG95</f>
        <v>0</v>
      </c>
      <c r="R102" s="156">
        <f>Personal!AH95</f>
        <v>0</v>
      </c>
      <c r="S102" s="156">
        <f>Personal!AI95</f>
        <v>0</v>
      </c>
      <c r="T102" s="156">
        <f>Personal!AJ95</f>
        <v>0</v>
      </c>
      <c r="U102" s="156">
        <f>Personal!AK95</f>
        <v>0</v>
      </c>
    </row>
    <row r="103" spans="2:21" ht="12.75">
      <c r="B103" s="65" t="s">
        <v>204</v>
      </c>
      <c r="C103" s="68">
        <v>38</v>
      </c>
      <c r="D103" s="128">
        <f t="shared" si="7"/>
        <v>0</v>
      </c>
      <c r="E103" s="128">
        <f t="shared" si="7"/>
        <v>0</v>
      </c>
      <c r="F103" s="156">
        <f>Personal!V96</f>
        <v>0</v>
      </c>
      <c r="G103" s="156">
        <f>Personal!W96</f>
        <v>0</v>
      </c>
      <c r="H103" s="156">
        <f>Personal!X96</f>
        <v>0</v>
      </c>
      <c r="I103" s="156">
        <f>Personal!Y96</f>
        <v>0</v>
      </c>
      <c r="J103" s="156">
        <f>Personal!Z96</f>
        <v>0</v>
      </c>
      <c r="K103" s="156">
        <f>Personal!AA96</f>
        <v>0</v>
      </c>
      <c r="L103" s="156">
        <f>Personal!AB96</f>
        <v>0</v>
      </c>
      <c r="M103" s="156">
        <f>Personal!AC96</f>
        <v>0</v>
      </c>
      <c r="N103" s="156">
        <f>Personal!AD96</f>
        <v>0</v>
      </c>
      <c r="O103" s="156">
        <f>Personal!AE96</f>
        <v>0</v>
      </c>
      <c r="P103" s="156">
        <f>Personal!AF96</f>
        <v>0</v>
      </c>
      <c r="Q103" s="156">
        <f>Personal!AG96</f>
        <v>0</v>
      </c>
      <c r="R103" s="156">
        <f>Personal!AH96</f>
        <v>0</v>
      </c>
      <c r="S103" s="156">
        <f>Personal!AI96</f>
        <v>0</v>
      </c>
      <c r="T103" s="156">
        <f>Personal!AJ96</f>
        <v>0</v>
      </c>
      <c r="U103" s="156">
        <f>Personal!AK96</f>
        <v>0</v>
      </c>
    </row>
    <row r="104" spans="2:21" ht="25.5">
      <c r="B104" s="65" t="s">
        <v>205</v>
      </c>
      <c r="C104" s="68">
        <v>39</v>
      </c>
      <c r="D104" s="128">
        <f t="shared" si="7"/>
        <v>0</v>
      </c>
      <c r="E104" s="128">
        <f t="shared" si="7"/>
        <v>0</v>
      </c>
      <c r="F104" s="156">
        <f>Personal!V97</f>
        <v>0</v>
      </c>
      <c r="G104" s="156">
        <f>Personal!W97</f>
        <v>0</v>
      </c>
      <c r="H104" s="156">
        <f>Personal!X97</f>
        <v>0</v>
      </c>
      <c r="I104" s="156">
        <f>Personal!Y97</f>
        <v>0</v>
      </c>
      <c r="J104" s="156">
        <f>Personal!Z97</f>
        <v>0</v>
      </c>
      <c r="K104" s="156">
        <f>Personal!AA97</f>
        <v>0</v>
      </c>
      <c r="L104" s="156">
        <f>Personal!AB97</f>
        <v>0</v>
      </c>
      <c r="M104" s="156">
        <f>Personal!AC97</f>
        <v>0</v>
      </c>
      <c r="N104" s="156">
        <f>Personal!AD97</f>
        <v>0</v>
      </c>
      <c r="O104" s="156">
        <f>Personal!AE97</f>
        <v>0</v>
      </c>
      <c r="P104" s="156">
        <f>Personal!AF97</f>
        <v>0</v>
      </c>
      <c r="Q104" s="156">
        <f>Personal!AG97</f>
        <v>0</v>
      </c>
      <c r="R104" s="156">
        <f>Personal!AH97</f>
        <v>0</v>
      </c>
      <c r="S104" s="156">
        <f>Personal!AI97</f>
        <v>0</v>
      </c>
      <c r="T104" s="156">
        <f>Personal!AJ97</f>
        <v>0</v>
      </c>
      <c r="U104" s="156">
        <f>Personal!AK97</f>
        <v>0</v>
      </c>
    </row>
    <row r="105" spans="2:21" ht="12.75">
      <c r="B105" s="65" t="s">
        <v>206</v>
      </c>
      <c r="C105" s="68">
        <v>40</v>
      </c>
      <c r="D105" s="128">
        <f t="shared" si="7"/>
        <v>0</v>
      </c>
      <c r="E105" s="128">
        <f t="shared" si="7"/>
        <v>0</v>
      </c>
      <c r="F105" s="156">
        <f>Personal!V98</f>
        <v>0</v>
      </c>
      <c r="G105" s="156">
        <f>Personal!W98</f>
        <v>0</v>
      </c>
      <c r="H105" s="156">
        <f>Personal!X98</f>
        <v>0</v>
      </c>
      <c r="I105" s="156">
        <f>Personal!Y98</f>
        <v>0</v>
      </c>
      <c r="J105" s="156">
        <f>Personal!Z98</f>
        <v>0</v>
      </c>
      <c r="K105" s="156">
        <f>Personal!AA98</f>
        <v>0</v>
      </c>
      <c r="L105" s="156">
        <f>Personal!AB98</f>
        <v>0</v>
      </c>
      <c r="M105" s="156">
        <f>Personal!AC98</f>
        <v>0</v>
      </c>
      <c r="N105" s="156">
        <f>Personal!AD98</f>
        <v>0</v>
      </c>
      <c r="O105" s="156">
        <f>Personal!AE98</f>
        <v>0</v>
      </c>
      <c r="P105" s="156">
        <f>Personal!AF98</f>
        <v>0</v>
      </c>
      <c r="Q105" s="156">
        <f>Personal!AG98</f>
        <v>0</v>
      </c>
      <c r="R105" s="156">
        <f>Personal!AH98</f>
        <v>0</v>
      </c>
      <c r="S105" s="156">
        <f>Personal!AI98</f>
        <v>0</v>
      </c>
      <c r="T105" s="156">
        <f>Personal!AJ98</f>
        <v>0</v>
      </c>
      <c r="U105" s="156">
        <f>Personal!AK98</f>
        <v>0</v>
      </c>
    </row>
    <row r="106" spans="2:21" ht="12.75">
      <c r="B106" s="65" t="s">
        <v>207</v>
      </c>
      <c r="C106" s="68">
        <v>41</v>
      </c>
      <c r="D106" s="128">
        <f t="shared" si="7"/>
        <v>0</v>
      </c>
      <c r="E106" s="128">
        <f t="shared" si="7"/>
        <v>0</v>
      </c>
      <c r="F106" s="156">
        <f>Personal!V99</f>
        <v>0</v>
      </c>
      <c r="G106" s="156">
        <f>Personal!W99</f>
        <v>0</v>
      </c>
      <c r="H106" s="156">
        <f>Personal!X99</f>
        <v>0</v>
      </c>
      <c r="I106" s="156">
        <f>Personal!Y99</f>
        <v>0</v>
      </c>
      <c r="J106" s="156">
        <f>Personal!Z99</f>
        <v>0</v>
      </c>
      <c r="K106" s="156">
        <f>Personal!AA99</f>
        <v>0</v>
      </c>
      <c r="L106" s="156">
        <f>Personal!AB99</f>
        <v>0</v>
      </c>
      <c r="M106" s="156">
        <f>Personal!AC99</f>
        <v>0</v>
      </c>
      <c r="N106" s="156">
        <f>Personal!AD99</f>
        <v>0</v>
      </c>
      <c r="O106" s="156">
        <f>Personal!AE99</f>
        <v>0</v>
      </c>
      <c r="P106" s="156">
        <f>Personal!AF99</f>
        <v>0</v>
      </c>
      <c r="Q106" s="156">
        <f>Personal!AG99</f>
        <v>0</v>
      </c>
      <c r="R106" s="156">
        <f>Personal!AH99</f>
        <v>0</v>
      </c>
      <c r="S106" s="156">
        <f>Personal!AI99</f>
        <v>0</v>
      </c>
      <c r="T106" s="156">
        <f>Personal!AJ99</f>
        <v>0</v>
      </c>
      <c r="U106" s="156">
        <f>Personal!AK99</f>
        <v>0</v>
      </c>
    </row>
    <row r="107" spans="2:21" ht="12.75">
      <c r="B107" s="65" t="s">
        <v>208</v>
      </c>
      <c r="C107" s="68">
        <v>42</v>
      </c>
      <c r="D107" s="128">
        <f t="shared" si="7"/>
        <v>0</v>
      </c>
      <c r="E107" s="128">
        <f t="shared" si="7"/>
        <v>0</v>
      </c>
      <c r="F107" s="156">
        <f>Personal!V100</f>
        <v>0</v>
      </c>
      <c r="G107" s="156">
        <f>Personal!W100</f>
        <v>0</v>
      </c>
      <c r="H107" s="156">
        <f>Personal!X100</f>
        <v>0</v>
      </c>
      <c r="I107" s="156">
        <f>Personal!Y100</f>
        <v>0</v>
      </c>
      <c r="J107" s="156">
        <f>Personal!Z100</f>
        <v>0</v>
      </c>
      <c r="K107" s="156">
        <f>Personal!AA100</f>
        <v>0</v>
      </c>
      <c r="L107" s="156">
        <f>Personal!AB100</f>
        <v>0</v>
      </c>
      <c r="M107" s="156">
        <f>Personal!AC100</f>
        <v>0</v>
      </c>
      <c r="N107" s="156">
        <f>Personal!AD100</f>
        <v>0</v>
      </c>
      <c r="O107" s="156">
        <f>Personal!AE100</f>
        <v>0</v>
      </c>
      <c r="P107" s="156">
        <f>Personal!AF100</f>
        <v>0</v>
      </c>
      <c r="Q107" s="156">
        <f>Personal!AG100</f>
        <v>0</v>
      </c>
      <c r="R107" s="156">
        <f>Personal!AH100</f>
        <v>0</v>
      </c>
      <c r="S107" s="156">
        <f>Personal!AI100</f>
        <v>0</v>
      </c>
      <c r="T107" s="156">
        <f>Personal!AJ100</f>
        <v>0</v>
      </c>
      <c r="U107" s="156">
        <f>Personal!AK100</f>
        <v>0</v>
      </c>
    </row>
    <row r="108" spans="2:21" ht="12.75">
      <c r="B108" s="65" t="s">
        <v>209</v>
      </c>
      <c r="C108" s="68">
        <v>43</v>
      </c>
      <c r="D108" s="128">
        <f t="shared" si="7"/>
        <v>0</v>
      </c>
      <c r="E108" s="128">
        <f t="shared" si="7"/>
        <v>0</v>
      </c>
      <c r="F108" s="156">
        <f>Personal!V101</f>
        <v>0</v>
      </c>
      <c r="G108" s="156">
        <f>Personal!W101</f>
        <v>0</v>
      </c>
      <c r="H108" s="156">
        <f>Personal!X101</f>
        <v>0</v>
      </c>
      <c r="I108" s="156">
        <f>Personal!Y101</f>
        <v>0</v>
      </c>
      <c r="J108" s="156">
        <f>Personal!Z101</f>
        <v>0</v>
      </c>
      <c r="K108" s="156">
        <f>Personal!AA101</f>
        <v>0</v>
      </c>
      <c r="L108" s="156">
        <f>Personal!AB101</f>
        <v>0</v>
      </c>
      <c r="M108" s="156">
        <f>Personal!AC101</f>
        <v>0</v>
      </c>
      <c r="N108" s="156">
        <f>Personal!AD101</f>
        <v>0</v>
      </c>
      <c r="O108" s="156">
        <f>Personal!AE101</f>
        <v>0</v>
      </c>
      <c r="P108" s="156">
        <f>Personal!AF101</f>
        <v>0</v>
      </c>
      <c r="Q108" s="156">
        <f>Personal!AG101</f>
        <v>0</v>
      </c>
      <c r="R108" s="156">
        <f>Personal!AH101</f>
        <v>0</v>
      </c>
      <c r="S108" s="156">
        <f>Personal!AI101</f>
        <v>0</v>
      </c>
      <c r="T108" s="156">
        <f>Personal!AJ101</f>
        <v>0</v>
      </c>
      <c r="U108" s="156">
        <f>Personal!AK101</f>
        <v>0</v>
      </c>
    </row>
    <row r="109" spans="2:21" ht="12.75">
      <c r="B109" s="65" t="s">
        <v>210</v>
      </c>
      <c r="C109" s="68">
        <v>44</v>
      </c>
      <c r="D109" s="128">
        <f t="shared" si="7"/>
        <v>0</v>
      </c>
      <c r="E109" s="128">
        <f t="shared" si="7"/>
        <v>0</v>
      </c>
      <c r="F109" s="156">
        <f>Personal!V102</f>
        <v>0</v>
      </c>
      <c r="G109" s="156">
        <f>Personal!W102</f>
        <v>0</v>
      </c>
      <c r="H109" s="156">
        <f>Personal!X102</f>
        <v>0</v>
      </c>
      <c r="I109" s="156">
        <f>Personal!Y102</f>
        <v>0</v>
      </c>
      <c r="J109" s="156">
        <f>Personal!Z102</f>
        <v>0</v>
      </c>
      <c r="K109" s="156">
        <f>Personal!AA102</f>
        <v>0</v>
      </c>
      <c r="L109" s="156">
        <f>Personal!AB102</f>
        <v>0</v>
      </c>
      <c r="M109" s="156">
        <f>Personal!AC102</f>
        <v>0</v>
      </c>
      <c r="N109" s="156">
        <f>Personal!AD102</f>
        <v>0</v>
      </c>
      <c r="O109" s="156">
        <f>Personal!AE102</f>
        <v>0</v>
      </c>
      <c r="P109" s="156">
        <f>Personal!AF102</f>
        <v>0</v>
      </c>
      <c r="Q109" s="156">
        <f>Personal!AG102</f>
        <v>0</v>
      </c>
      <c r="R109" s="156">
        <f>Personal!AH102</f>
        <v>0</v>
      </c>
      <c r="S109" s="156">
        <f>Personal!AI102</f>
        <v>0</v>
      </c>
      <c r="T109" s="156">
        <f>Personal!AJ102</f>
        <v>0</v>
      </c>
      <c r="U109" s="156">
        <f>Personal!AK102</f>
        <v>0</v>
      </c>
    </row>
    <row r="110" spans="2:21" ht="12.75">
      <c r="B110" s="65" t="s">
        <v>211</v>
      </c>
      <c r="C110" s="68">
        <v>45</v>
      </c>
      <c r="D110" s="128">
        <f t="shared" si="7"/>
        <v>0</v>
      </c>
      <c r="E110" s="128">
        <f t="shared" si="7"/>
        <v>0</v>
      </c>
      <c r="F110" s="156">
        <f>Personal!V103</f>
        <v>0</v>
      </c>
      <c r="G110" s="156">
        <f>Personal!W103</f>
        <v>0</v>
      </c>
      <c r="H110" s="156">
        <f>Personal!X103</f>
        <v>0</v>
      </c>
      <c r="I110" s="156">
        <f>Personal!Y103</f>
        <v>0</v>
      </c>
      <c r="J110" s="156">
        <f>Personal!Z103</f>
        <v>0</v>
      </c>
      <c r="K110" s="156">
        <f>Personal!AA103</f>
        <v>0</v>
      </c>
      <c r="L110" s="156">
        <f>Personal!AB103</f>
        <v>0</v>
      </c>
      <c r="M110" s="156">
        <f>Personal!AC103</f>
        <v>0</v>
      </c>
      <c r="N110" s="156">
        <f>Personal!AD103</f>
        <v>0</v>
      </c>
      <c r="O110" s="156">
        <f>Personal!AE103</f>
        <v>0</v>
      </c>
      <c r="P110" s="156">
        <f>Personal!AF103</f>
        <v>0</v>
      </c>
      <c r="Q110" s="156">
        <f>Personal!AG103</f>
        <v>0</v>
      </c>
      <c r="R110" s="156">
        <f>Personal!AH103</f>
        <v>0</v>
      </c>
      <c r="S110" s="156">
        <f>Personal!AI103</f>
        <v>0</v>
      </c>
      <c r="T110" s="156">
        <f>Personal!AJ103</f>
        <v>0</v>
      </c>
      <c r="U110" s="156">
        <f>Personal!AK103</f>
        <v>0</v>
      </c>
    </row>
    <row r="111" spans="2:21" ht="12.75">
      <c r="B111" s="65" t="s">
        <v>212</v>
      </c>
      <c r="C111" s="68">
        <v>46</v>
      </c>
      <c r="D111" s="128">
        <f t="shared" si="7"/>
        <v>0</v>
      </c>
      <c r="E111" s="128">
        <f t="shared" si="7"/>
        <v>0</v>
      </c>
      <c r="F111" s="156">
        <f>Personal!V104</f>
        <v>0</v>
      </c>
      <c r="G111" s="156">
        <f>Personal!W104</f>
        <v>0</v>
      </c>
      <c r="H111" s="156">
        <f>Personal!X104</f>
        <v>0</v>
      </c>
      <c r="I111" s="156">
        <f>Personal!Y104</f>
        <v>0</v>
      </c>
      <c r="J111" s="156">
        <f>Personal!Z104</f>
        <v>0</v>
      </c>
      <c r="K111" s="156">
        <f>Personal!AA104</f>
        <v>0</v>
      </c>
      <c r="L111" s="156">
        <f>Personal!AB104</f>
        <v>0</v>
      </c>
      <c r="M111" s="156">
        <f>Personal!AC104</f>
        <v>0</v>
      </c>
      <c r="N111" s="156">
        <f>Personal!AD104</f>
        <v>0</v>
      </c>
      <c r="O111" s="156">
        <f>Personal!AE104</f>
        <v>0</v>
      </c>
      <c r="P111" s="156">
        <f>Personal!AF104</f>
        <v>0</v>
      </c>
      <c r="Q111" s="156">
        <f>Personal!AG104</f>
        <v>0</v>
      </c>
      <c r="R111" s="156">
        <f>Personal!AH104</f>
        <v>0</v>
      </c>
      <c r="S111" s="156">
        <f>Personal!AI104</f>
        <v>0</v>
      </c>
      <c r="T111" s="156">
        <f>Personal!AJ104</f>
        <v>0</v>
      </c>
      <c r="U111" s="156">
        <f>Personal!AK104</f>
        <v>0</v>
      </c>
    </row>
    <row r="112" spans="2:21" ht="12.75">
      <c r="B112" s="65" t="s">
        <v>213</v>
      </c>
      <c r="C112" s="68">
        <v>47</v>
      </c>
      <c r="D112" s="128">
        <f t="shared" si="7"/>
        <v>0</v>
      </c>
      <c r="E112" s="128">
        <f t="shared" si="7"/>
        <v>0</v>
      </c>
      <c r="F112" s="156">
        <f>Personal!V105</f>
        <v>0</v>
      </c>
      <c r="G112" s="156">
        <f>Personal!W105</f>
        <v>0</v>
      </c>
      <c r="H112" s="156">
        <f>Personal!X105</f>
        <v>0</v>
      </c>
      <c r="I112" s="156">
        <f>Personal!Y105</f>
        <v>0</v>
      </c>
      <c r="J112" s="156">
        <f>Personal!Z105</f>
        <v>0</v>
      </c>
      <c r="K112" s="156">
        <f>Personal!AA105</f>
        <v>0</v>
      </c>
      <c r="L112" s="156">
        <f>Personal!AB105</f>
        <v>0</v>
      </c>
      <c r="M112" s="156">
        <f>Personal!AC105</f>
        <v>0</v>
      </c>
      <c r="N112" s="156">
        <f>Personal!AD105</f>
        <v>0</v>
      </c>
      <c r="O112" s="156">
        <f>Personal!AE105</f>
        <v>0</v>
      </c>
      <c r="P112" s="156">
        <f>Personal!AF105</f>
        <v>0</v>
      </c>
      <c r="Q112" s="156">
        <f>Personal!AG105</f>
        <v>0</v>
      </c>
      <c r="R112" s="156">
        <f>Personal!AH105</f>
        <v>0</v>
      </c>
      <c r="S112" s="156">
        <f>Personal!AI105</f>
        <v>0</v>
      </c>
      <c r="T112" s="156">
        <f>Personal!AJ105</f>
        <v>0</v>
      </c>
      <c r="U112" s="156">
        <f>Personal!AK105</f>
        <v>0</v>
      </c>
    </row>
    <row r="113" spans="2:21" ht="12.75">
      <c r="B113" s="65" t="s">
        <v>214</v>
      </c>
      <c r="C113" s="68">
        <v>48</v>
      </c>
      <c r="D113" s="128">
        <f t="shared" si="7"/>
        <v>0</v>
      </c>
      <c r="E113" s="128">
        <f t="shared" si="7"/>
        <v>0</v>
      </c>
      <c r="F113" s="156">
        <f>Personal!V106</f>
        <v>0</v>
      </c>
      <c r="G113" s="156">
        <f>Personal!W106</f>
        <v>0</v>
      </c>
      <c r="H113" s="156">
        <f>Personal!X106</f>
        <v>0</v>
      </c>
      <c r="I113" s="156">
        <f>Personal!Y106</f>
        <v>0</v>
      </c>
      <c r="J113" s="156">
        <f>Personal!Z106</f>
        <v>0</v>
      </c>
      <c r="K113" s="156">
        <f>Personal!AA106</f>
        <v>0</v>
      </c>
      <c r="L113" s="156">
        <f>Personal!AB106</f>
        <v>0</v>
      </c>
      <c r="M113" s="156">
        <f>Personal!AC106</f>
        <v>0</v>
      </c>
      <c r="N113" s="156">
        <f>Personal!AD106</f>
        <v>0</v>
      </c>
      <c r="O113" s="156">
        <f>Personal!AE106</f>
        <v>0</v>
      </c>
      <c r="P113" s="156">
        <f>Personal!AF106</f>
        <v>0</v>
      </c>
      <c r="Q113" s="156">
        <f>Personal!AG106</f>
        <v>0</v>
      </c>
      <c r="R113" s="156">
        <f>Personal!AH106</f>
        <v>0</v>
      </c>
      <c r="S113" s="156">
        <f>Personal!AI106</f>
        <v>0</v>
      </c>
      <c r="T113" s="156">
        <f>Personal!AJ106</f>
        <v>0</v>
      </c>
      <c r="U113" s="156">
        <f>Personal!AK106</f>
        <v>0</v>
      </c>
    </row>
    <row r="114" spans="2:21" ht="12.75">
      <c r="B114" s="65" t="s">
        <v>215</v>
      </c>
      <c r="C114" s="68">
        <v>49</v>
      </c>
      <c r="D114" s="128">
        <f t="shared" si="7"/>
        <v>0</v>
      </c>
      <c r="E114" s="128">
        <f t="shared" si="7"/>
        <v>0</v>
      </c>
      <c r="F114" s="156">
        <f>Personal!V107</f>
        <v>0</v>
      </c>
      <c r="G114" s="156">
        <f>Personal!W107</f>
        <v>0</v>
      </c>
      <c r="H114" s="156">
        <f>Personal!X107</f>
        <v>0</v>
      </c>
      <c r="I114" s="156">
        <f>Personal!Y107</f>
        <v>0</v>
      </c>
      <c r="J114" s="156">
        <f>Personal!Z107</f>
        <v>0</v>
      </c>
      <c r="K114" s="156">
        <f>Personal!AA107</f>
        <v>0</v>
      </c>
      <c r="L114" s="156">
        <f>Personal!AB107</f>
        <v>0</v>
      </c>
      <c r="M114" s="156">
        <f>Personal!AC107</f>
        <v>0</v>
      </c>
      <c r="N114" s="156">
        <f>Personal!AD107</f>
        <v>0</v>
      </c>
      <c r="O114" s="156">
        <f>Personal!AE107</f>
        <v>0</v>
      </c>
      <c r="P114" s="156">
        <f>Personal!AF107</f>
        <v>0</v>
      </c>
      <c r="Q114" s="156">
        <f>Personal!AG107</f>
        <v>0</v>
      </c>
      <c r="R114" s="156">
        <f>Personal!AH107</f>
        <v>0</v>
      </c>
      <c r="S114" s="156">
        <f>Personal!AI107</f>
        <v>0</v>
      </c>
      <c r="T114" s="156">
        <f>Personal!AJ107</f>
        <v>0</v>
      </c>
      <c r="U114" s="156">
        <f>Personal!AK107</f>
        <v>0</v>
      </c>
    </row>
    <row r="115" spans="2:21" ht="12.75">
      <c r="B115" s="65" t="s">
        <v>216</v>
      </c>
      <c r="C115" s="68">
        <v>50</v>
      </c>
      <c r="D115" s="128">
        <f t="shared" si="7"/>
        <v>0</v>
      </c>
      <c r="E115" s="128">
        <f t="shared" si="7"/>
        <v>0</v>
      </c>
      <c r="F115" s="156">
        <f>Personal!V108</f>
        <v>0</v>
      </c>
      <c r="G115" s="156">
        <f>Personal!W108</f>
        <v>0</v>
      </c>
      <c r="H115" s="156">
        <f>Personal!X108</f>
        <v>0</v>
      </c>
      <c r="I115" s="156">
        <f>Personal!Y108</f>
        <v>0</v>
      </c>
      <c r="J115" s="156">
        <f>Personal!Z108</f>
        <v>0</v>
      </c>
      <c r="K115" s="156">
        <f>Personal!AA108</f>
        <v>0</v>
      </c>
      <c r="L115" s="156">
        <f>Personal!AB108</f>
        <v>0</v>
      </c>
      <c r="M115" s="156">
        <f>Personal!AC108</f>
        <v>0</v>
      </c>
      <c r="N115" s="156">
        <f>Personal!AD108</f>
        <v>0</v>
      </c>
      <c r="O115" s="156">
        <f>Personal!AE108</f>
        <v>0</v>
      </c>
      <c r="P115" s="156">
        <f>Personal!AF108</f>
        <v>0</v>
      </c>
      <c r="Q115" s="156">
        <f>Personal!AG108</f>
        <v>0</v>
      </c>
      <c r="R115" s="156">
        <f>Personal!AH108</f>
        <v>0</v>
      </c>
      <c r="S115" s="156">
        <f>Personal!AI108</f>
        <v>0</v>
      </c>
      <c r="T115" s="156">
        <f>Personal!AJ108</f>
        <v>0</v>
      </c>
      <c r="U115" s="156">
        <f>Personal!AK108</f>
        <v>0</v>
      </c>
    </row>
    <row r="116" spans="2:21" ht="12.75">
      <c r="B116" s="65" t="s">
        <v>217</v>
      </c>
      <c r="C116" s="68">
        <v>51</v>
      </c>
      <c r="D116" s="128">
        <f t="shared" si="7"/>
        <v>0</v>
      </c>
      <c r="E116" s="128">
        <f t="shared" si="7"/>
        <v>0</v>
      </c>
      <c r="F116" s="156">
        <f>Personal!V109</f>
        <v>0</v>
      </c>
      <c r="G116" s="156">
        <f>Personal!W109</f>
        <v>0</v>
      </c>
      <c r="H116" s="156">
        <f>Personal!X109</f>
        <v>0</v>
      </c>
      <c r="I116" s="156">
        <f>Personal!Y109</f>
        <v>0</v>
      </c>
      <c r="J116" s="156">
        <f>Personal!Z109</f>
        <v>0</v>
      </c>
      <c r="K116" s="156">
        <f>Personal!AA109</f>
        <v>0</v>
      </c>
      <c r="L116" s="156">
        <f>Personal!AB109</f>
        <v>0</v>
      </c>
      <c r="M116" s="156">
        <f>Personal!AC109</f>
        <v>0</v>
      </c>
      <c r="N116" s="156">
        <f>Personal!AD109</f>
        <v>0</v>
      </c>
      <c r="O116" s="156">
        <f>Personal!AE109</f>
        <v>0</v>
      </c>
      <c r="P116" s="156">
        <f>Personal!AF109</f>
        <v>0</v>
      </c>
      <c r="Q116" s="156">
        <f>Personal!AG109</f>
        <v>0</v>
      </c>
      <c r="R116" s="156">
        <f>Personal!AH109</f>
        <v>0</v>
      </c>
      <c r="S116" s="156">
        <f>Personal!AI109</f>
        <v>0</v>
      </c>
      <c r="T116" s="156">
        <f>Personal!AJ109</f>
        <v>0</v>
      </c>
      <c r="U116" s="156">
        <f>Personal!AK109</f>
        <v>0</v>
      </c>
    </row>
    <row r="117" spans="2:21" ht="12.75">
      <c r="B117" s="65" t="s">
        <v>218</v>
      </c>
      <c r="C117" s="68">
        <v>52</v>
      </c>
      <c r="D117" s="128">
        <f t="shared" si="7"/>
        <v>0</v>
      </c>
      <c r="E117" s="128">
        <f t="shared" si="7"/>
        <v>0</v>
      </c>
      <c r="F117" s="156">
        <f>Personal!V110</f>
        <v>0</v>
      </c>
      <c r="G117" s="156">
        <f>Personal!W110</f>
        <v>0</v>
      </c>
      <c r="H117" s="156">
        <f>Personal!X110</f>
        <v>0</v>
      </c>
      <c r="I117" s="156">
        <f>Personal!Y110</f>
        <v>0</v>
      </c>
      <c r="J117" s="156">
        <f>Personal!Z110</f>
        <v>0</v>
      </c>
      <c r="K117" s="156">
        <f>Personal!AA110</f>
        <v>0</v>
      </c>
      <c r="L117" s="156">
        <f>Personal!AB110</f>
        <v>0</v>
      </c>
      <c r="M117" s="156">
        <f>Personal!AC110</f>
        <v>0</v>
      </c>
      <c r="N117" s="156">
        <f>Personal!AD110</f>
        <v>0</v>
      </c>
      <c r="O117" s="156">
        <f>Personal!AE110</f>
        <v>0</v>
      </c>
      <c r="P117" s="156">
        <f>Personal!AF110</f>
        <v>0</v>
      </c>
      <c r="Q117" s="156">
        <f>Personal!AG110</f>
        <v>0</v>
      </c>
      <c r="R117" s="156">
        <f>Personal!AH110</f>
        <v>0</v>
      </c>
      <c r="S117" s="156">
        <f>Personal!AI110</f>
        <v>0</v>
      </c>
      <c r="T117" s="156">
        <f>Personal!AJ110</f>
        <v>0</v>
      </c>
      <c r="U117" s="156">
        <f>Personal!AK110</f>
        <v>0</v>
      </c>
    </row>
    <row r="118" spans="2:21" ht="12.75">
      <c r="B118" s="65" t="s">
        <v>219</v>
      </c>
      <c r="C118" s="68">
        <v>53</v>
      </c>
      <c r="D118" s="128">
        <f t="shared" si="7"/>
        <v>0</v>
      </c>
      <c r="E118" s="128">
        <f t="shared" si="7"/>
        <v>0</v>
      </c>
      <c r="F118" s="156">
        <f>Personal!V111</f>
        <v>0</v>
      </c>
      <c r="G118" s="156">
        <f>Personal!W111</f>
        <v>0</v>
      </c>
      <c r="H118" s="156">
        <f>Personal!X111</f>
        <v>0</v>
      </c>
      <c r="I118" s="156">
        <f>Personal!Y111</f>
        <v>0</v>
      </c>
      <c r="J118" s="156">
        <f>Personal!Z111</f>
        <v>0</v>
      </c>
      <c r="K118" s="156">
        <f>Personal!AA111</f>
        <v>0</v>
      </c>
      <c r="L118" s="156">
        <f>Personal!AB111</f>
        <v>0</v>
      </c>
      <c r="M118" s="156">
        <f>Personal!AC111</f>
        <v>0</v>
      </c>
      <c r="N118" s="156">
        <f>Personal!AD111</f>
        <v>0</v>
      </c>
      <c r="O118" s="156">
        <f>Personal!AE111</f>
        <v>0</v>
      </c>
      <c r="P118" s="156">
        <f>Personal!AF111</f>
        <v>0</v>
      </c>
      <c r="Q118" s="156">
        <f>Personal!AG111</f>
        <v>0</v>
      </c>
      <c r="R118" s="156">
        <f>Personal!AH111</f>
        <v>0</v>
      </c>
      <c r="S118" s="156">
        <f>Personal!AI111</f>
        <v>0</v>
      </c>
      <c r="T118" s="156">
        <f>Personal!AJ111</f>
        <v>0</v>
      </c>
      <c r="U118" s="156">
        <f>Personal!AK111</f>
        <v>0</v>
      </c>
    </row>
    <row r="119" spans="2:21" ht="12.75">
      <c r="B119" s="65" t="s">
        <v>220</v>
      </c>
      <c r="C119" s="68">
        <v>54</v>
      </c>
      <c r="D119" s="128">
        <f t="shared" si="7"/>
        <v>0</v>
      </c>
      <c r="E119" s="128">
        <f t="shared" si="7"/>
        <v>0</v>
      </c>
      <c r="F119" s="156">
        <f>Personal!V112</f>
        <v>0</v>
      </c>
      <c r="G119" s="156">
        <f>Personal!W112</f>
        <v>0</v>
      </c>
      <c r="H119" s="156">
        <f>Personal!X112</f>
        <v>0</v>
      </c>
      <c r="I119" s="156">
        <f>Personal!Y112</f>
        <v>0</v>
      </c>
      <c r="J119" s="156">
        <f>Personal!Z112</f>
        <v>0</v>
      </c>
      <c r="K119" s="156">
        <f>Personal!AA112</f>
        <v>0</v>
      </c>
      <c r="L119" s="156">
        <f>Personal!AB112</f>
        <v>0</v>
      </c>
      <c r="M119" s="156">
        <f>Personal!AC112</f>
        <v>0</v>
      </c>
      <c r="N119" s="156">
        <f>Personal!AD112</f>
        <v>0</v>
      </c>
      <c r="O119" s="156">
        <f>Personal!AE112</f>
        <v>0</v>
      </c>
      <c r="P119" s="156">
        <f>Personal!AF112</f>
        <v>0</v>
      </c>
      <c r="Q119" s="156">
        <f>Personal!AG112</f>
        <v>0</v>
      </c>
      <c r="R119" s="156">
        <f>Personal!AH112</f>
        <v>0</v>
      </c>
      <c r="S119" s="156">
        <f>Personal!AI112</f>
        <v>0</v>
      </c>
      <c r="T119" s="156">
        <f>Personal!AJ112</f>
        <v>0</v>
      </c>
      <c r="U119" s="156">
        <f>Personal!AK112</f>
        <v>0</v>
      </c>
    </row>
    <row r="120" spans="2:21" ht="12.75">
      <c r="B120" s="65" t="s">
        <v>221</v>
      </c>
      <c r="C120" s="68">
        <v>55</v>
      </c>
      <c r="D120" s="128">
        <f t="shared" si="7"/>
        <v>0</v>
      </c>
      <c r="E120" s="128">
        <f t="shared" si="7"/>
        <v>0</v>
      </c>
      <c r="F120" s="156">
        <f>Personal!V113</f>
        <v>0</v>
      </c>
      <c r="G120" s="156">
        <f>Personal!W113</f>
        <v>0</v>
      </c>
      <c r="H120" s="156">
        <f>Personal!X113</f>
        <v>0</v>
      </c>
      <c r="I120" s="156">
        <f>Personal!Y113</f>
        <v>0</v>
      </c>
      <c r="J120" s="156">
        <f>Personal!Z113</f>
        <v>0</v>
      </c>
      <c r="K120" s="156">
        <f>Personal!AA113</f>
        <v>0</v>
      </c>
      <c r="L120" s="156">
        <f>Personal!AB113</f>
        <v>0</v>
      </c>
      <c r="M120" s="156">
        <f>Personal!AC113</f>
        <v>0</v>
      </c>
      <c r="N120" s="156">
        <f>Personal!AD113</f>
        <v>0</v>
      </c>
      <c r="O120" s="156">
        <f>Personal!AE113</f>
        <v>0</v>
      </c>
      <c r="P120" s="156">
        <f>Personal!AF113</f>
        <v>0</v>
      </c>
      <c r="Q120" s="156">
        <f>Personal!AG113</f>
        <v>0</v>
      </c>
      <c r="R120" s="156">
        <f>Personal!AH113</f>
        <v>0</v>
      </c>
      <c r="S120" s="156">
        <f>Personal!AI113</f>
        <v>0</v>
      </c>
      <c r="T120" s="156">
        <f>Personal!AJ113</f>
        <v>0</v>
      </c>
      <c r="U120" s="156">
        <f>Personal!AK113</f>
        <v>0</v>
      </c>
    </row>
    <row r="121" spans="2:21" ht="12.75">
      <c r="B121" s="65" t="s">
        <v>222</v>
      </c>
      <c r="C121" s="68">
        <v>56</v>
      </c>
      <c r="D121" s="128">
        <f t="shared" si="7"/>
        <v>0</v>
      </c>
      <c r="E121" s="128">
        <f t="shared" si="7"/>
        <v>0</v>
      </c>
      <c r="F121" s="156">
        <f>Personal!V114</f>
        <v>0</v>
      </c>
      <c r="G121" s="156">
        <f>Personal!W114</f>
        <v>0</v>
      </c>
      <c r="H121" s="156">
        <f>Personal!X114</f>
        <v>0</v>
      </c>
      <c r="I121" s="156">
        <f>Personal!Y114</f>
        <v>0</v>
      </c>
      <c r="J121" s="156">
        <f>Personal!Z114</f>
        <v>0</v>
      </c>
      <c r="K121" s="156">
        <f>Personal!AA114</f>
        <v>0</v>
      </c>
      <c r="L121" s="156">
        <f>Personal!AB114</f>
        <v>0</v>
      </c>
      <c r="M121" s="156">
        <f>Personal!AC114</f>
        <v>0</v>
      </c>
      <c r="N121" s="156">
        <f>Personal!AD114</f>
        <v>0</v>
      </c>
      <c r="O121" s="156">
        <f>Personal!AE114</f>
        <v>0</v>
      </c>
      <c r="P121" s="156">
        <f>Personal!AF114</f>
        <v>0</v>
      </c>
      <c r="Q121" s="156">
        <f>Personal!AG114</f>
        <v>0</v>
      </c>
      <c r="R121" s="156">
        <f>Personal!AH114</f>
        <v>0</v>
      </c>
      <c r="S121" s="156">
        <f>Personal!AI114</f>
        <v>0</v>
      </c>
      <c r="T121" s="156">
        <f>Personal!AJ114</f>
        <v>0</v>
      </c>
      <c r="U121" s="156">
        <f>Personal!AK114</f>
        <v>0</v>
      </c>
    </row>
    <row r="122" spans="2:21" ht="12.75">
      <c r="B122" s="65" t="s">
        <v>224</v>
      </c>
      <c r="C122" s="68">
        <v>57</v>
      </c>
      <c r="D122" s="128">
        <f t="shared" si="7"/>
        <v>1</v>
      </c>
      <c r="E122" s="128">
        <f t="shared" si="7"/>
        <v>0</v>
      </c>
      <c r="F122" s="156">
        <f>Personal!V115</f>
        <v>0</v>
      </c>
      <c r="G122" s="156">
        <f>Personal!W115</f>
        <v>0</v>
      </c>
      <c r="H122" s="156">
        <f>Personal!X115</f>
        <v>0</v>
      </c>
      <c r="I122" s="156">
        <f>Personal!Y115</f>
        <v>0</v>
      </c>
      <c r="J122" s="156">
        <f>Personal!Z115</f>
        <v>0</v>
      </c>
      <c r="K122" s="156">
        <f>Personal!AA115</f>
        <v>0</v>
      </c>
      <c r="L122" s="156">
        <f>Personal!AB115</f>
        <v>0</v>
      </c>
      <c r="M122" s="156">
        <f>Personal!AC115</f>
        <v>0</v>
      </c>
      <c r="N122" s="156">
        <f>Personal!AD115</f>
        <v>0</v>
      </c>
      <c r="O122" s="156">
        <f>Personal!AE115</f>
        <v>0</v>
      </c>
      <c r="P122" s="156">
        <f>Personal!AF115</f>
        <v>1</v>
      </c>
      <c r="Q122" s="156">
        <f>Personal!AG115</f>
        <v>0</v>
      </c>
      <c r="R122" s="156">
        <f>Personal!AH115</f>
        <v>0</v>
      </c>
      <c r="S122" s="156">
        <f>Personal!AI115</f>
        <v>0</v>
      </c>
      <c r="T122" s="156">
        <f>Personal!AJ115</f>
        <v>0</v>
      </c>
      <c r="U122" s="156">
        <f>Personal!AK115</f>
        <v>0</v>
      </c>
    </row>
    <row r="123" spans="2:21" ht="12.75">
      <c r="B123" s="65" t="s">
        <v>225</v>
      </c>
      <c r="C123" s="68"/>
      <c r="D123" s="128">
        <f t="shared" si="7"/>
        <v>1</v>
      </c>
      <c r="E123" s="128">
        <f t="shared" si="7"/>
        <v>0</v>
      </c>
      <c r="F123" s="156">
        <f>Personal!V116</f>
        <v>0</v>
      </c>
      <c r="G123" s="156">
        <f>Personal!W116</f>
        <v>0</v>
      </c>
      <c r="H123" s="156">
        <f>Personal!X116</f>
        <v>0</v>
      </c>
      <c r="I123" s="156">
        <f>Personal!Y116</f>
        <v>0</v>
      </c>
      <c r="J123" s="156">
        <f>Personal!Z116</f>
        <v>0</v>
      </c>
      <c r="K123" s="156">
        <f>Personal!AA116</f>
        <v>0</v>
      </c>
      <c r="L123" s="156">
        <f>Personal!AB116</f>
        <v>0</v>
      </c>
      <c r="M123" s="156">
        <f>Personal!AC116</f>
        <v>0</v>
      </c>
      <c r="N123" s="156">
        <f>Personal!AD116</f>
        <v>0</v>
      </c>
      <c r="O123" s="156">
        <f>Personal!AE116</f>
        <v>0</v>
      </c>
      <c r="P123" s="156">
        <f>Personal!AF116</f>
        <v>1</v>
      </c>
      <c r="Q123" s="156">
        <f>Personal!AG116</f>
        <v>0</v>
      </c>
      <c r="R123" s="156">
        <f>Personal!AH116</f>
        <v>0</v>
      </c>
      <c r="S123" s="156">
        <f>Personal!AI116</f>
        <v>0</v>
      </c>
      <c r="T123" s="156">
        <f>Personal!AJ116</f>
        <v>0</v>
      </c>
      <c r="U123" s="156">
        <f>Personal!AK116</f>
        <v>0</v>
      </c>
    </row>
    <row r="124" spans="2:21" ht="12.75">
      <c r="B124" s="65" t="s">
        <v>226</v>
      </c>
      <c r="C124" s="68"/>
      <c r="D124" s="128">
        <f t="shared" si="7"/>
        <v>0</v>
      </c>
      <c r="E124" s="128">
        <f t="shared" si="7"/>
        <v>0</v>
      </c>
      <c r="F124" s="156">
        <f>Personal!V117</f>
        <v>0</v>
      </c>
      <c r="G124" s="156">
        <f>Personal!W117</f>
        <v>0</v>
      </c>
      <c r="H124" s="156">
        <f>Personal!X117</f>
        <v>0</v>
      </c>
      <c r="I124" s="156">
        <f>Personal!Y117</f>
        <v>0</v>
      </c>
      <c r="J124" s="156">
        <f>Personal!Z117</f>
        <v>0</v>
      </c>
      <c r="K124" s="156">
        <f>Personal!AA117</f>
        <v>0</v>
      </c>
      <c r="L124" s="156">
        <f>Personal!AB117</f>
        <v>0</v>
      </c>
      <c r="M124" s="156">
        <f>Personal!AC117</f>
        <v>0</v>
      </c>
      <c r="N124" s="156">
        <f>Personal!AD117</f>
        <v>0</v>
      </c>
      <c r="O124" s="156">
        <f>Personal!AE117</f>
        <v>0</v>
      </c>
      <c r="P124" s="156">
        <f>Personal!AF117</f>
        <v>0</v>
      </c>
      <c r="Q124" s="156">
        <f>Personal!AG117</f>
        <v>0</v>
      </c>
      <c r="R124" s="156">
        <f>Personal!AH117</f>
        <v>0</v>
      </c>
      <c r="S124" s="156">
        <f>Personal!AI117</f>
        <v>0</v>
      </c>
      <c r="T124" s="156">
        <f>Personal!AJ117</f>
        <v>0</v>
      </c>
      <c r="U124" s="156">
        <f>Personal!AK117</f>
        <v>0</v>
      </c>
    </row>
    <row r="125" spans="2:21" ht="12.75">
      <c r="B125" s="65" t="s">
        <v>227</v>
      </c>
      <c r="C125" s="68">
        <v>58</v>
      </c>
      <c r="D125" s="128">
        <f t="shared" si="7"/>
        <v>0</v>
      </c>
      <c r="E125" s="128">
        <f t="shared" si="7"/>
        <v>0</v>
      </c>
      <c r="F125" s="156">
        <f>Personal!V118</f>
        <v>0</v>
      </c>
      <c r="G125" s="156">
        <f>Personal!W118</f>
        <v>0</v>
      </c>
      <c r="H125" s="156">
        <f>Personal!X118</f>
        <v>0</v>
      </c>
      <c r="I125" s="156">
        <f>Personal!Y118</f>
        <v>0</v>
      </c>
      <c r="J125" s="156">
        <f>Personal!Z118</f>
        <v>0</v>
      </c>
      <c r="K125" s="156">
        <f>Personal!AA118</f>
        <v>0</v>
      </c>
      <c r="L125" s="156">
        <f>Personal!AB118</f>
        <v>0</v>
      </c>
      <c r="M125" s="156">
        <f>Personal!AC118</f>
        <v>0</v>
      </c>
      <c r="N125" s="156">
        <f>Personal!AD118</f>
        <v>0</v>
      </c>
      <c r="O125" s="156">
        <f>Personal!AE118</f>
        <v>0</v>
      </c>
      <c r="P125" s="156">
        <f>Personal!AF118</f>
        <v>0</v>
      </c>
      <c r="Q125" s="156">
        <f>Personal!AG118</f>
        <v>0</v>
      </c>
      <c r="R125" s="156">
        <f>Personal!AH118</f>
        <v>0</v>
      </c>
      <c r="S125" s="156">
        <f>Personal!AI118</f>
        <v>0</v>
      </c>
      <c r="T125" s="156">
        <f>Personal!AJ118</f>
        <v>0</v>
      </c>
      <c r="U125" s="156">
        <f>Personal!AK118</f>
        <v>0</v>
      </c>
    </row>
    <row r="126" spans="2:21" ht="12.75">
      <c r="B126" s="65" t="s">
        <v>228</v>
      </c>
      <c r="C126" s="68">
        <v>59</v>
      </c>
      <c r="D126" s="128">
        <f t="shared" si="7"/>
        <v>0</v>
      </c>
      <c r="E126" s="128">
        <f t="shared" si="7"/>
        <v>0</v>
      </c>
      <c r="F126" s="156">
        <f>Personal!V119</f>
        <v>0</v>
      </c>
      <c r="G126" s="156">
        <f>Personal!W119</f>
        <v>0</v>
      </c>
      <c r="H126" s="156">
        <f>Personal!X119</f>
        <v>0</v>
      </c>
      <c r="I126" s="156">
        <f>Personal!Y119</f>
        <v>0</v>
      </c>
      <c r="J126" s="156">
        <f>Personal!Z119</f>
        <v>0</v>
      </c>
      <c r="K126" s="156">
        <f>Personal!AA119</f>
        <v>0</v>
      </c>
      <c r="L126" s="156">
        <f>Personal!AB119</f>
        <v>0</v>
      </c>
      <c r="M126" s="156">
        <f>Personal!AC119</f>
        <v>0</v>
      </c>
      <c r="N126" s="156">
        <f>Personal!AD119</f>
        <v>0</v>
      </c>
      <c r="O126" s="156">
        <f>Personal!AE119</f>
        <v>0</v>
      </c>
      <c r="P126" s="156">
        <f>Personal!AF119</f>
        <v>0</v>
      </c>
      <c r="Q126" s="156">
        <f>Personal!AG119</f>
        <v>0</v>
      </c>
      <c r="R126" s="156">
        <f>Personal!AH119</f>
        <v>0</v>
      </c>
      <c r="S126" s="156">
        <f>Personal!AI119</f>
        <v>0</v>
      </c>
      <c r="T126" s="156">
        <f>Personal!AJ119</f>
        <v>0</v>
      </c>
      <c r="U126" s="156">
        <f>Personal!AK119</f>
        <v>0</v>
      </c>
    </row>
    <row r="127" spans="2:21" ht="25.5">
      <c r="B127" s="65" t="s">
        <v>229</v>
      </c>
      <c r="C127" s="68">
        <v>60</v>
      </c>
      <c r="D127" s="128">
        <f t="shared" si="7"/>
        <v>0</v>
      </c>
      <c r="E127" s="128">
        <f t="shared" si="7"/>
        <v>0</v>
      </c>
      <c r="F127" s="156">
        <f>Personal!V120</f>
        <v>0</v>
      </c>
      <c r="G127" s="156">
        <f>Personal!W120</f>
        <v>0</v>
      </c>
      <c r="H127" s="156">
        <f>Personal!X120</f>
        <v>0</v>
      </c>
      <c r="I127" s="156">
        <f>Personal!Y120</f>
        <v>0</v>
      </c>
      <c r="J127" s="156">
        <f>Personal!Z120</f>
        <v>0</v>
      </c>
      <c r="K127" s="156">
        <f>Personal!AA120</f>
        <v>0</v>
      </c>
      <c r="L127" s="156">
        <f>Personal!AB120</f>
        <v>0</v>
      </c>
      <c r="M127" s="156">
        <f>Personal!AC120</f>
        <v>0</v>
      </c>
      <c r="N127" s="156">
        <f>Personal!AD120</f>
        <v>0</v>
      </c>
      <c r="O127" s="156">
        <f>Personal!AE120</f>
        <v>0</v>
      </c>
      <c r="P127" s="156">
        <f>Personal!AF120</f>
        <v>0</v>
      </c>
      <c r="Q127" s="156">
        <f>Personal!AG120</f>
        <v>0</v>
      </c>
      <c r="R127" s="156">
        <f>Personal!AH120</f>
        <v>0</v>
      </c>
      <c r="S127" s="156">
        <f>Personal!AI120</f>
        <v>0</v>
      </c>
      <c r="T127" s="156">
        <f>Personal!AJ120</f>
        <v>0</v>
      </c>
      <c r="U127" s="156">
        <f>Personal!AK120</f>
        <v>0</v>
      </c>
    </row>
    <row r="128" spans="2:21" ht="12.75">
      <c r="B128" s="65" t="s">
        <v>231</v>
      </c>
      <c r="C128" s="68">
        <v>61</v>
      </c>
      <c r="D128" s="128">
        <f t="shared" si="7"/>
        <v>0</v>
      </c>
      <c r="E128" s="128">
        <f t="shared" si="7"/>
        <v>0</v>
      </c>
      <c r="F128" s="156">
        <f>Personal!V121</f>
        <v>0</v>
      </c>
      <c r="G128" s="156">
        <f>Personal!W121</f>
        <v>0</v>
      </c>
      <c r="H128" s="156">
        <f>Personal!X121</f>
        <v>0</v>
      </c>
      <c r="I128" s="156">
        <f>Personal!Y121</f>
        <v>0</v>
      </c>
      <c r="J128" s="156">
        <f>Personal!Z121</f>
        <v>0</v>
      </c>
      <c r="K128" s="156">
        <f>Personal!AA121</f>
        <v>0</v>
      </c>
      <c r="L128" s="156">
        <f>Personal!AB121</f>
        <v>0</v>
      </c>
      <c r="M128" s="156">
        <f>Personal!AC121</f>
        <v>0</v>
      </c>
      <c r="N128" s="156">
        <f>Personal!AD121</f>
        <v>0</v>
      </c>
      <c r="O128" s="156">
        <f>Personal!AE121</f>
        <v>0</v>
      </c>
      <c r="P128" s="156">
        <f>Personal!AF121</f>
        <v>0</v>
      </c>
      <c r="Q128" s="156">
        <f>Personal!AG121</f>
        <v>0</v>
      </c>
      <c r="R128" s="156">
        <f>Personal!AH121</f>
        <v>0</v>
      </c>
      <c r="S128" s="156">
        <f>Personal!AI121</f>
        <v>0</v>
      </c>
      <c r="T128" s="156">
        <f>Personal!AJ121</f>
        <v>0</v>
      </c>
      <c r="U128" s="156">
        <f>Personal!AK121</f>
        <v>0</v>
      </c>
    </row>
    <row r="129" spans="2:21" ht="12.75">
      <c r="B129" s="65" t="s">
        <v>232</v>
      </c>
      <c r="C129" s="68"/>
      <c r="D129" s="128">
        <f t="shared" si="7"/>
        <v>0</v>
      </c>
      <c r="E129" s="128">
        <f t="shared" si="7"/>
        <v>0</v>
      </c>
      <c r="F129" s="156">
        <f>Personal!V122</f>
        <v>0</v>
      </c>
      <c r="G129" s="156">
        <f>Personal!W122</f>
        <v>0</v>
      </c>
      <c r="H129" s="156">
        <f>Personal!X122</f>
        <v>0</v>
      </c>
      <c r="I129" s="156">
        <f>Personal!Y122</f>
        <v>0</v>
      </c>
      <c r="J129" s="156">
        <f>Personal!Z122</f>
        <v>0</v>
      </c>
      <c r="K129" s="156">
        <f>Personal!AA122</f>
        <v>0</v>
      </c>
      <c r="L129" s="156">
        <f>Personal!AB122</f>
        <v>0</v>
      </c>
      <c r="M129" s="156">
        <f>Personal!AC122</f>
        <v>0</v>
      </c>
      <c r="N129" s="156">
        <f>Personal!AD122</f>
        <v>0</v>
      </c>
      <c r="O129" s="156">
        <f>Personal!AE122</f>
        <v>0</v>
      </c>
      <c r="P129" s="156">
        <f>Personal!AF122</f>
        <v>0</v>
      </c>
      <c r="Q129" s="156">
        <f>Personal!AG122</f>
        <v>0</v>
      </c>
      <c r="R129" s="156">
        <f>Personal!AH122</f>
        <v>0</v>
      </c>
      <c r="S129" s="156">
        <f>Personal!AI122</f>
        <v>0</v>
      </c>
      <c r="T129" s="156">
        <f>Personal!AJ122</f>
        <v>0</v>
      </c>
      <c r="U129" s="156">
        <f>Personal!AK122</f>
        <v>0</v>
      </c>
    </row>
    <row r="130" spans="2:21" ht="12.75">
      <c r="B130" s="65" t="s">
        <v>227</v>
      </c>
      <c r="C130" s="68">
        <v>62</v>
      </c>
      <c r="D130" s="128">
        <f t="shared" si="7"/>
        <v>0</v>
      </c>
      <c r="E130" s="128">
        <f t="shared" si="7"/>
        <v>0</v>
      </c>
      <c r="F130" s="156">
        <f>Personal!V123</f>
        <v>0</v>
      </c>
      <c r="G130" s="156">
        <f>Personal!W123</f>
        <v>0</v>
      </c>
      <c r="H130" s="156">
        <f>Personal!X123</f>
        <v>0</v>
      </c>
      <c r="I130" s="156">
        <f>Personal!Y123</f>
        <v>0</v>
      </c>
      <c r="J130" s="156">
        <f>Personal!Z123</f>
        <v>0</v>
      </c>
      <c r="K130" s="156">
        <f>Personal!AA123</f>
        <v>0</v>
      </c>
      <c r="L130" s="156">
        <f>Personal!AB123</f>
        <v>0</v>
      </c>
      <c r="M130" s="156">
        <f>Personal!AC123</f>
        <v>0</v>
      </c>
      <c r="N130" s="156">
        <f>Personal!AD123</f>
        <v>0</v>
      </c>
      <c r="O130" s="156">
        <f>Personal!AE123</f>
        <v>0</v>
      </c>
      <c r="P130" s="156">
        <f>Personal!AF123</f>
        <v>0</v>
      </c>
      <c r="Q130" s="156">
        <f>Personal!AG123</f>
        <v>0</v>
      </c>
      <c r="R130" s="156">
        <f>Personal!AH123</f>
        <v>0</v>
      </c>
      <c r="S130" s="156">
        <f>Personal!AI123</f>
        <v>0</v>
      </c>
      <c r="T130" s="156">
        <f>Personal!AJ123</f>
        <v>0</v>
      </c>
      <c r="U130" s="156">
        <f>Personal!AK123</f>
        <v>0</v>
      </c>
    </row>
    <row r="131" spans="2:21" ht="12.75">
      <c r="B131" s="65" t="s">
        <v>233</v>
      </c>
      <c r="C131" s="68">
        <v>63</v>
      </c>
      <c r="D131" s="128">
        <f t="shared" si="7"/>
        <v>0</v>
      </c>
      <c r="E131" s="128">
        <f t="shared" si="7"/>
        <v>0</v>
      </c>
      <c r="F131" s="156">
        <f>Personal!V124</f>
        <v>0</v>
      </c>
      <c r="G131" s="156">
        <f>Personal!W124</f>
        <v>0</v>
      </c>
      <c r="H131" s="156">
        <f>Personal!X124</f>
        <v>0</v>
      </c>
      <c r="I131" s="156">
        <f>Personal!Y124</f>
        <v>0</v>
      </c>
      <c r="J131" s="156">
        <f>Personal!Z124</f>
        <v>0</v>
      </c>
      <c r="K131" s="156">
        <f>Personal!AA124</f>
        <v>0</v>
      </c>
      <c r="L131" s="156">
        <f>Personal!AB124</f>
        <v>0</v>
      </c>
      <c r="M131" s="156">
        <f>Personal!AC124</f>
        <v>0</v>
      </c>
      <c r="N131" s="156">
        <f>Personal!AD124</f>
        <v>0</v>
      </c>
      <c r="O131" s="156">
        <f>Personal!AE124</f>
        <v>0</v>
      </c>
      <c r="P131" s="156">
        <f>Personal!AF124</f>
        <v>0</v>
      </c>
      <c r="Q131" s="156">
        <f>Personal!AG124</f>
        <v>0</v>
      </c>
      <c r="R131" s="156">
        <f>Personal!AH124</f>
        <v>0</v>
      </c>
      <c r="S131" s="156">
        <f>Personal!AI124</f>
        <v>0</v>
      </c>
      <c r="T131" s="156">
        <f>Personal!AJ124</f>
        <v>0</v>
      </c>
      <c r="U131" s="156">
        <f>Personal!AK124</f>
        <v>0</v>
      </c>
    </row>
    <row r="132" spans="2:21" ht="12.75">
      <c r="B132" s="65" t="s">
        <v>234</v>
      </c>
      <c r="C132" s="68">
        <v>64</v>
      </c>
      <c r="D132" s="128">
        <f t="shared" si="7"/>
        <v>0</v>
      </c>
      <c r="E132" s="128">
        <f t="shared" si="7"/>
        <v>0</v>
      </c>
      <c r="F132" s="156">
        <f>Personal!V125</f>
        <v>0</v>
      </c>
      <c r="G132" s="156">
        <f>Personal!W125</f>
        <v>0</v>
      </c>
      <c r="H132" s="156">
        <f>Personal!X125</f>
        <v>0</v>
      </c>
      <c r="I132" s="156">
        <f>Personal!Y125</f>
        <v>0</v>
      </c>
      <c r="J132" s="156">
        <f>Personal!Z125</f>
        <v>0</v>
      </c>
      <c r="K132" s="156">
        <f>Personal!AA125</f>
        <v>0</v>
      </c>
      <c r="L132" s="156">
        <f>Personal!AB125</f>
        <v>0</v>
      </c>
      <c r="M132" s="156">
        <f>Personal!AC125</f>
        <v>0</v>
      </c>
      <c r="N132" s="156">
        <f>Personal!AD125</f>
        <v>0</v>
      </c>
      <c r="O132" s="156">
        <f>Personal!AE125</f>
        <v>0</v>
      </c>
      <c r="P132" s="156">
        <f>Personal!AF125</f>
        <v>0</v>
      </c>
      <c r="Q132" s="156">
        <f>Personal!AG125</f>
        <v>0</v>
      </c>
      <c r="R132" s="156">
        <f>Personal!AH125</f>
        <v>0</v>
      </c>
      <c r="S132" s="156">
        <f>Personal!AI125</f>
        <v>0</v>
      </c>
      <c r="T132" s="156">
        <f>Personal!AJ125</f>
        <v>0</v>
      </c>
      <c r="U132" s="156">
        <f>Personal!AK125</f>
        <v>0</v>
      </c>
    </row>
    <row r="133" spans="2:21" ht="12.75">
      <c r="B133" s="65" t="s">
        <v>236</v>
      </c>
      <c r="C133" s="68">
        <v>65</v>
      </c>
      <c r="D133" s="128">
        <f t="shared" si="7"/>
        <v>0</v>
      </c>
      <c r="E133" s="128">
        <f t="shared" si="7"/>
        <v>0</v>
      </c>
      <c r="F133" s="156">
        <f>Personal!V126</f>
        <v>0</v>
      </c>
      <c r="G133" s="156">
        <f>Personal!W126</f>
        <v>0</v>
      </c>
      <c r="H133" s="156">
        <f>Personal!X126</f>
        <v>0</v>
      </c>
      <c r="I133" s="156">
        <f>Personal!Y126</f>
        <v>0</v>
      </c>
      <c r="J133" s="156">
        <f>Personal!Z126</f>
        <v>0</v>
      </c>
      <c r="K133" s="156">
        <f>Personal!AA126</f>
        <v>0</v>
      </c>
      <c r="L133" s="156">
        <f>Personal!AB126</f>
        <v>0</v>
      </c>
      <c r="M133" s="156">
        <f>Personal!AC126</f>
        <v>0</v>
      </c>
      <c r="N133" s="156">
        <f>Personal!AD126</f>
        <v>0</v>
      </c>
      <c r="O133" s="156">
        <f>Personal!AE126</f>
        <v>0</v>
      </c>
      <c r="P133" s="156">
        <f>Personal!AF126</f>
        <v>0</v>
      </c>
      <c r="Q133" s="156">
        <f>Personal!AG126</f>
        <v>0</v>
      </c>
      <c r="R133" s="156">
        <f>Personal!AH126</f>
        <v>0</v>
      </c>
      <c r="S133" s="156">
        <f>Personal!AI126</f>
        <v>0</v>
      </c>
      <c r="T133" s="156">
        <f>Personal!AJ126</f>
        <v>0</v>
      </c>
      <c r="U133" s="156">
        <f>Personal!AK126</f>
        <v>0</v>
      </c>
    </row>
    <row r="134" spans="2:21" ht="12.75">
      <c r="B134" s="65" t="s">
        <v>237</v>
      </c>
      <c r="C134" s="68">
        <v>66</v>
      </c>
      <c r="D134" s="128">
        <f t="shared" si="7"/>
        <v>0</v>
      </c>
      <c r="E134" s="128">
        <f t="shared" si="7"/>
        <v>0</v>
      </c>
      <c r="F134" s="156">
        <f>Personal!V127</f>
        <v>0</v>
      </c>
      <c r="G134" s="156">
        <f>Personal!W127</f>
        <v>0</v>
      </c>
      <c r="H134" s="156">
        <f>Personal!X127</f>
        <v>0</v>
      </c>
      <c r="I134" s="156">
        <f>Personal!Y127</f>
        <v>0</v>
      </c>
      <c r="J134" s="156">
        <f>Personal!Z127</f>
        <v>0</v>
      </c>
      <c r="K134" s="156">
        <f>Personal!AA127</f>
        <v>0</v>
      </c>
      <c r="L134" s="156">
        <f>Personal!AB127</f>
        <v>0</v>
      </c>
      <c r="M134" s="156">
        <f>Personal!AC127</f>
        <v>0</v>
      </c>
      <c r="N134" s="156">
        <f>Personal!AD127</f>
        <v>0</v>
      </c>
      <c r="O134" s="156">
        <f>Personal!AE127</f>
        <v>0</v>
      </c>
      <c r="P134" s="156">
        <f>Personal!AF127</f>
        <v>0</v>
      </c>
      <c r="Q134" s="156">
        <f>Personal!AG127</f>
        <v>0</v>
      </c>
      <c r="R134" s="156">
        <f>Personal!AH127</f>
        <v>0</v>
      </c>
      <c r="S134" s="156">
        <f>Personal!AI127</f>
        <v>0</v>
      </c>
      <c r="T134" s="156">
        <f>Personal!AJ127</f>
        <v>0</v>
      </c>
      <c r="U134" s="156">
        <f>Personal!AK127</f>
        <v>0</v>
      </c>
    </row>
    <row r="135" spans="2:21" ht="25.5">
      <c r="B135" s="65" t="s">
        <v>357</v>
      </c>
      <c r="C135" s="68">
        <v>67</v>
      </c>
      <c r="D135" s="128">
        <f t="shared" si="7"/>
        <v>0</v>
      </c>
      <c r="E135" s="128">
        <f t="shared" si="7"/>
        <v>0</v>
      </c>
      <c r="F135" s="156">
        <f>Personal!V128</f>
        <v>0</v>
      </c>
      <c r="G135" s="156">
        <f>Personal!W128</f>
        <v>0</v>
      </c>
      <c r="H135" s="156">
        <f>Personal!X128</f>
        <v>0</v>
      </c>
      <c r="I135" s="156">
        <f>Personal!Y128</f>
        <v>0</v>
      </c>
      <c r="J135" s="156">
        <f>Personal!Z128</f>
        <v>0</v>
      </c>
      <c r="K135" s="156">
        <f>Personal!AA128</f>
        <v>0</v>
      </c>
      <c r="L135" s="156">
        <f>Personal!AB128</f>
        <v>0</v>
      </c>
      <c r="M135" s="156">
        <f>Personal!AC128</f>
        <v>0</v>
      </c>
      <c r="N135" s="156">
        <f>Personal!AD128</f>
        <v>0</v>
      </c>
      <c r="O135" s="156">
        <f>Personal!AE128</f>
        <v>0</v>
      </c>
      <c r="P135" s="156">
        <f>Personal!AF128</f>
        <v>0</v>
      </c>
      <c r="Q135" s="156">
        <f>Personal!AG128</f>
        <v>0</v>
      </c>
      <c r="R135" s="156">
        <f>Personal!AH128</f>
        <v>0</v>
      </c>
      <c r="S135" s="156">
        <f>Personal!AI128</f>
        <v>0</v>
      </c>
      <c r="T135" s="156">
        <f>Personal!AJ128</f>
        <v>0</v>
      </c>
      <c r="U135" s="156">
        <f>Personal!AK128</f>
        <v>0</v>
      </c>
    </row>
    <row r="136" spans="2:21" ht="25.5">
      <c r="B136" s="81" t="s">
        <v>239</v>
      </c>
      <c r="C136" s="68">
        <v>68</v>
      </c>
      <c r="D136" s="128">
        <f t="shared" si="7"/>
        <v>0</v>
      </c>
      <c r="E136" s="128">
        <f t="shared" si="7"/>
        <v>0</v>
      </c>
      <c r="F136" s="156">
        <f>Personal!V129</f>
        <v>0</v>
      </c>
      <c r="G136" s="156">
        <f>Personal!W129</f>
        <v>0</v>
      </c>
      <c r="H136" s="156">
        <f>Personal!X129</f>
        <v>0</v>
      </c>
      <c r="I136" s="156">
        <f>Personal!Y129</f>
        <v>0</v>
      </c>
      <c r="J136" s="156">
        <f>Personal!Z129</f>
        <v>0</v>
      </c>
      <c r="K136" s="156">
        <f>Personal!AA129</f>
        <v>0</v>
      </c>
      <c r="L136" s="156">
        <f>Personal!AB129</f>
        <v>0</v>
      </c>
      <c r="M136" s="156">
        <f>Personal!AC129</f>
        <v>0</v>
      </c>
      <c r="N136" s="156">
        <f>Personal!AD129</f>
        <v>0</v>
      </c>
      <c r="O136" s="156">
        <f>Personal!AE129</f>
        <v>0</v>
      </c>
      <c r="P136" s="156">
        <f>Personal!AF129</f>
        <v>0</v>
      </c>
      <c r="Q136" s="156">
        <f>Personal!AG129</f>
        <v>0</v>
      </c>
      <c r="R136" s="156">
        <f>Personal!AH129</f>
        <v>0</v>
      </c>
      <c r="S136" s="156">
        <f>Personal!AI129</f>
        <v>0</v>
      </c>
      <c r="T136" s="156">
        <f>Personal!AJ129</f>
        <v>0</v>
      </c>
      <c r="U136" s="156">
        <f>Personal!AK129</f>
        <v>0</v>
      </c>
    </row>
    <row r="137" spans="2:21" ht="38.25">
      <c r="B137" s="65" t="s">
        <v>241</v>
      </c>
      <c r="C137" s="68">
        <v>69</v>
      </c>
      <c r="D137" s="128">
        <f aca="true" t="shared" si="8" ref="D137:E148">F137+H137+J137+L137+N137+P137</f>
        <v>0</v>
      </c>
      <c r="E137" s="128">
        <f t="shared" si="8"/>
        <v>0</v>
      </c>
      <c r="F137" s="156">
        <f>Personal!V130</f>
        <v>0</v>
      </c>
      <c r="G137" s="156">
        <f>Personal!W130</f>
        <v>0</v>
      </c>
      <c r="H137" s="156">
        <f>Personal!X130</f>
        <v>0</v>
      </c>
      <c r="I137" s="156">
        <f>Personal!Y130</f>
        <v>0</v>
      </c>
      <c r="J137" s="156">
        <f>Personal!Z130</f>
        <v>0</v>
      </c>
      <c r="K137" s="156">
        <f>Personal!AA130</f>
        <v>0</v>
      </c>
      <c r="L137" s="156">
        <f>Personal!AB130</f>
        <v>0</v>
      </c>
      <c r="M137" s="156">
        <f>Personal!AC130</f>
        <v>0</v>
      </c>
      <c r="N137" s="156">
        <f>Personal!AD130</f>
        <v>0</v>
      </c>
      <c r="O137" s="156">
        <f>Personal!AE130</f>
        <v>0</v>
      </c>
      <c r="P137" s="156">
        <f>Personal!AF130</f>
        <v>0</v>
      </c>
      <c r="Q137" s="156">
        <f>Personal!AG130</f>
        <v>0</v>
      </c>
      <c r="R137" s="156">
        <f>Personal!AH130</f>
        <v>0</v>
      </c>
      <c r="S137" s="156">
        <f>Personal!AI130</f>
        <v>0</v>
      </c>
      <c r="T137" s="156">
        <f>Personal!AJ130</f>
        <v>0</v>
      </c>
      <c r="U137" s="156">
        <f>Personal!AK130</f>
        <v>0</v>
      </c>
    </row>
    <row r="138" spans="2:21" ht="12.75">
      <c r="B138" s="82" t="s">
        <v>242</v>
      </c>
      <c r="C138" s="68"/>
      <c r="D138" s="128">
        <f t="shared" si="8"/>
        <v>0</v>
      </c>
      <c r="E138" s="128">
        <f t="shared" si="8"/>
        <v>0</v>
      </c>
      <c r="F138" s="156">
        <f>Personal!V131</f>
        <v>0</v>
      </c>
      <c r="G138" s="156">
        <f>Personal!W131</f>
        <v>0</v>
      </c>
      <c r="H138" s="156">
        <f>Personal!X131</f>
        <v>0</v>
      </c>
      <c r="I138" s="156">
        <f>Personal!Y131</f>
        <v>0</v>
      </c>
      <c r="J138" s="156">
        <f>Personal!Z131</f>
        <v>0</v>
      </c>
      <c r="K138" s="156">
        <f>Personal!AA131</f>
        <v>0</v>
      </c>
      <c r="L138" s="156">
        <f>Personal!AB131</f>
        <v>0</v>
      </c>
      <c r="M138" s="156">
        <f>Personal!AC131</f>
        <v>0</v>
      </c>
      <c r="N138" s="156">
        <f>Personal!AD131</f>
        <v>0</v>
      </c>
      <c r="O138" s="156">
        <f>Personal!AE131</f>
        <v>0</v>
      </c>
      <c r="P138" s="156">
        <f>Personal!AF131</f>
        <v>0</v>
      </c>
      <c r="Q138" s="156">
        <f>Personal!AG131</f>
        <v>0</v>
      </c>
      <c r="R138" s="156">
        <f>Personal!AH131</f>
        <v>0</v>
      </c>
      <c r="S138" s="156">
        <f>Personal!AI131</f>
        <v>0</v>
      </c>
      <c r="T138" s="156">
        <f>Personal!AJ131</f>
        <v>0</v>
      </c>
      <c r="U138" s="156">
        <f>Personal!AK131</f>
        <v>0</v>
      </c>
    </row>
    <row r="139" spans="2:21" ht="12.75">
      <c r="B139" s="82" t="s">
        <v>243</v>
      </c>
      <c r="C139" s="68"/>
      <c r="D139" s="128">
        <f t="shared" si="8"/>
        <v>0</v>
      </c>
      <c r="E139" s="128">
        <f t="shared" si="8"/>
        <v>0</v>
      </c>
      <c r="F139" s="156">
        <f>Personal!V132</f>
        <v>0</v>
      </c>
      <c r="G139" s="156">
        <f>Personal!W132</f>
        <v>0</v>
      </c>
      <c r="H139" s="156">
        <f>Personal!X132</f>
        <v>0</v>
      </c>
      <c r="I139" s="156">
        <f>Personal!Y132</f>
        <v>0</v>
      </c>
      <c r="J139" s="156">
        <f>Personal!Z132</f>
        <v>0</v>
      </c>
      <c r="K139" s="156">
        <f>Personal!AA132</f>
        <v>0</v>
      </c>
      <c r="L139" s="156">
        <f>Personal!AB132</f>
        <v>0</v>
      </c>
      <c r="M139" s="156">
        <f>Personal!AC132</f>
        <v>0</v>
      </c>
      <c r="N139" s="156">
        <f>Personal!AD132</f>
        <v>0</v>
      </c>
      <c r="O139" s="156">
        <f>Personal!AE132</f>
        <v>0</v>
      </c>
      <c r="P139" s="156">
        <f>Personal!AF132</f>
        <v>0</v>
      </c>
      <c r="Q139" s="156">
        <f>Personal!AG132</f>
        <v>0</v>
      </c>
      <c r="R139" s="156">
        <f>Personal!AH132</f>
        <v>0</v>
      </c>
      <c r="S139" s="156">
        <f>Personal!AI132</f>
        <v>0</v>
      </c>
      <c r="T139" s="156">
        <f>Personal!AJ132</f>
        <v>0</v>
      </c>
      <c r="U139" s="156">
        <f>Personal!AK132</f>
        <v>0</v>
      </c>
    </row>
    <row r="140" spans="2:21" ht="12.75">
      <c r="B140" s="82" t="s">
        <v>244</v>
      </c>
      <c r="C140" s="68"/>
      <c r="D140" s="128">
        <f t="shared" si="8"/>
        <v>0</v>
      </c>
      <c r="E140" s="128">
        <f t="shared" si="8"/>
        <v>0</v>
      </c>
      <c r="F140" s="156">
        <f>Personal!V133</f>
        <v>0</v>
      </c>
      <c r="G140" s="156">
        <f>Personal!W133</f>
        <v>0</v>
      </c>
      <c r="H140" s="156">
        <f>Personal!X133</f>
        <v>0</v>
      </c>
      <c r="I140" s="156">
        <f>Personal!Y133</f>
        <v>0</v>
      </c>
      <c r="J140" s="156">
        <f>Personal!Z133</f>
        <v>0</v>
      </c>
      <c r="K140" s="156">
        <f>Personal!AA133</f>
        <v>0</v>
      </c>
      <c r="L140" s="156">
        <f>Personal!AB133</f>
        <v>0</v>
      </c>
      <c r="M140" s="156">
        <f>Personal!AC133</f>
        <v>0</v>
      </c>
      <c r="N140" s="156">
        <f>Personal!AD133</f>
        <v>0</v>
      </c>
      <c r="O140" s="156">
        <f>Personal!AE133</f>
        <v>0</v>
      </c>
      <c r="P140" s="156">
        <f>Personal!AF133</f>
        <v>0</v>
      </c>
      <c r="Q140" s="156">
        <f>Personal!AG133</f>
        <v>0</v>
      </c>
      <c r="R140" s="156">
        <f>Personal!AH133</f>
        <v>0</v>
      </c>
      <c r="S140" s="156">
        <f>Personal!AI133</f>
        <v>0</v>
      </c>
      <c r="T140" s="156">
        <f>Personal!AJ133</f>
        <v>0</v>
      </c>
      <c r="U140" s="156">
        <f>Personal!AK133</f>
        <v>0</v>
      </c>
    </row>
    <row r="141" spans="2:21" ht="12.75">
      <c r="B141" s="82" t="s">
        <v>245</v>
      </c>
      <c r="C141" s="68"/>
      <c r="D141" s="128">
        <f t="shared" si="8"/>
        <v>0</v>
      </c>
      <c r="E141" s="128">
        <f t="shared" si="8"/>
        <v>0</v>
      </c>
      <c r="F141" s="156">
        <f>Personal!V134</f>
        <v>0</v>
      </c>
      <c r="G141" s="156">
        <f>Personal!W134</f>
        <v>0</v>
      </c>
      <c r="H141" s="156">
        <f>Personal!X134</f>
        <v>0</v>
      </c>
      <c r="I141" s="156">
        <f>Personal!Y134</f>
        <v>0</v>
      </c>
      <c r="J141" s="156">
        <f>Personal!Z134</f>
        <v>0</v>
      </c>
      <c r="K141" s="156">
        <f>Personal!AA134</f>
        <v>0</v>
      </c>
      <c r="L141" s="156">
        <f>Personal!AB134</f>
        <v>0</v>
      </c>
      <c r="M141" s="156">
        <f>Personal!AC134</f>
        <v>0</v>
      </c>
      <c r="N141" s="156">
        <f>Personal!AD134</f>
        <v>0</v>
      </c>
      <c r="O141" s="156">
        <f>Personal!AE134</f>
        <v>0</v>
      </c>
      <c r="P141" s="156">
        <f>Personal!AF134</f>
        <v>0</v>
      </c>
      <c r="Q141" s="156">
        <f>Personal!AG134</f>
        <v>0</v>
      </c>
      <c r="R141" s="156">
        <f>Personal!AH134</f>
        <v>0</v>
      </c>
      <c r="S141" s="156">
        <f>Personal!AI134</f>
        <v>0</v>
      </c>
      <c r="T141" s="156">
        <f>Personal!AJ134</f>
        <v>0</v>
      </c>
      <c r="U141" s="156">
        <f>Personal!AK134</f>
        <v>0</v>
      </c>
    </row>
    <row r="142" spans="2:21" ht="12.75">
      <c r="B142" s="82" t="s">
        <v>246</v>
      </c>
      <c r="C142" s="68"/>
      <c r="D142" s="128">
        <f t="shared" si="8"/>
        <v>0</v>
      </c>
      <c r="E142" s="128">
        <f t="shared" si="8"/>
        <v>0</v>
      </c>
      <c r="F142" s="156">
        <f>Personal!V135</f>
        <v>0</v>
      </c>
      <c r="G142" s="156">
        <f>Personal!W135</f>
        <v>0</v>
      </c>
      <c r="H142" s="156">
        <f>Personal!X135</f>
        <v>0</v>
      </c>
      <c r="I142" s="156">
        <f>Personal!Y135</f>
        <v>0</v>
      </c>
      <c r="J142" s="156">
        <f>Personal!Z135</f>
        <v>0</v>
      </c>
      <c r="K142" s="156">
        <f>Personal!AA135</f>
        <v>0</v>
      </c>
      <c r="L142" s="156">
        <f>Personal!AB135</f>
        <v>0</v>
      </c>
      <c r="M142" s="156">
        <f>Personal!AC135</f>
        <v>0</v>
      </c>
      <c r="N142" s="156">
        <f>Personal!AD135</f>
        <v>0</v>
      </c>
      <c r="O142" s="156">
        <f>Personal!AE135</f>
        <v>0</v>
      </c>
      <c r="P142" s="156">
        <f>Personal!AF135</f>
        <v>0</v>
      </c>
      <c r="Q142" s="156">
        <f>Personal!AG135</f>
        <v>0</v>
      </c>
      <c r="R142" s="156">
        <f>Personal!AH135</f>
        <v>0</v>
      </c>
      <c r="S142" s="156">
        <f>Personal!AI135</f>
        <v>0</v>
      </c>
      <c r="T142" s="156">
        <f>Personal!AJ135</f>
        <v>0</v>
      </c>
      <c r="U142" s="156">
        <f>Personal!AK135</f>
        <v>0</v>
      </c>
    </row>
    <row r="143" spans="2:21" ht="25.5">
      <c r="B143" s="65" t="s">
        <v>248</v>
      </c>
      <c r="C143" s="68">
        <v>70</v>
      </c>
      <c r="D143" s="128">
        <f t="shared" si="8"/>
        <v>0</v>
      </c>
      <c r="E143" s="128">
        <f t="shared" si="8"/>
        <v>0</v>
      </c>
      <c r="F143" s="156">
        <f>Personal!V136</f>
        <v>0</v>
      </c>
      <c r="G143" s="156">
        <f>Personal!W136</f>
        <v>0</v>
      </c>
      <c r="H143" s="156">
        <f>Personal!X136</f>
        <v>0</v>
      </c>
      <c r="I143" s="156">
        <f>Personal!Y136</f>
        <v>0</v>
      </c>
      <c r="J143" s="156">
        <f>Personal!Z136</f>
        <v>0</v>
      </c>
      <c r="K143" s="156">
        <f>Personal!AA136</f>
        <v>0</v>
      </c>
      <c r="L143" s="156">
        <f>Personal!AB136</f>
        <v>0</v>
      </c>
      <c r="M143" s="156">
        <f>Personal!AC136</f>
        <v>0</v>
      </c>
      <c r="N143" s="156">
        <f>Personal!AD136</f>
        <v>0</v>
      </c>
      <c r="O143" s="156">
        <f>Personal!AE136</f>
        <v>0</v>
      </c>
      <c r="P143" s="156">
        <f>Personal!AF136</f>
        <v>0</v>
      </c>
      <c r="Q143" s="156">
        <f>Personal!AG136</f>
        <v>0</v>
      </c>
      <c r="R143" s="156">
        <f>Personal!AH136</f>
        <v>0</v>
      </c>
      <c r="S143" s="156">
        <f>Personal!AI136</f>
        <v>0</v>
      </c>
      <c r="T143" s="156">
        <f>Personal!AJ136</f>
        <v>0</v>
      </c>
      <c r="U143" s="156">
        <f>Personal!AK136</f>
        <v>0</v>
      </c>
    </row>
    <row r="144" spans="2:21" ht="25.5">
      <c r="B144" s="65" t="s">
        <v>249</v>
      </c>
      <c r="C144" s="68"/>
      <c r="D144" s="128">
        <f t="shared" si="8"/>
        <v>0</v>
      </c>
      <c r="E144" s="128">
        <f t="shared" si="8"/>
        <v>0</v>
      </c>
      <c r="F144" s="156">
        <f>Personal!V137</f>
        <v>0</v>
      </c>
      <c r="G144" s="156">
        <f>Personal!W137</f>
        <v>0</v>
      </c>
      <c r="H144" s="156">
        <f>Personal!X137</f>
        <v>0</v>
      </c>
      <c r="I144" s="156">
        <f>Personal!Y137</f>
        <v>0</v>
      </c>
      <c r="J144" s="156">
        <f>Personal!Z137</f>
        <v>0</v>
      </c>
      <c r="K144" s="156">
        <f>Personal!AA137</f>
        <v>0</v>
      </c>
      <c r="L144" s="156">
        <f>Personal!AB137</f>
        <v>0</v>
      </c>
      <c r="M144" s="156">
        <f>Personal!AC137</f>
        <v>0</v>
      </c>
      <c r="N144" s="156">
        <f>Personal!AD137</f>
        <v>0</v>
      </c>
      <c r="O144" s="156">
        <f>Personal!AE137</f>
        <v>0</v>
      </c>
      <c r="P144" s="156">
        <f>Personal!AF137</f>
        <v>0</v>
      </c>
      <c r="Q144" s="156">
        <f>Personal!AG137</f>
        <v>0</v>
      </c>
      <c r="R144" s="156">
        <f>Personal!AH137</f>
        <v>0</v>
      </c>
      <c r="S144" s="156">
        <f>Personal!AI137</f>
        <v>0</v>
      </c>
      <c r="T144" s="156">
        <f>Personal!AJ137</f>
        <v>0</v>
      </c>
      <c r="U144" s="156">
        <f>Personal!AK137</f>
        <v>0</v>
      </c>
    </row>
    <row r="145" spans="2:21" ht="25.5">
      <c r="B145" s="65" t="s">
        <v>250</v>
      </c>
      <c r="C145" s="68"/>
      <c r="D145" s="128">
        <f t="shared" si="8"/>
        <v>0</v>
      </c>
      <c r="E145" s="128">
        <f t="shared" si="8"/>
        <v>0</v>
      </c>
      <c r="F145" s="156">
        <f>Personal!V138</f>
        <v>0</v>
      </c>
      <c r="G145" s="156">
        <f>Personal!W138</f>
        <v>0</v>
      </c>
      <c r="H145" s="156">
        <f>Personal!X138</f>
        <v>0</v>
      </c>
      <c r="I145" s="156">
        <f>Personal!Y138</f>
        <v>0</v>
      </c>
      <c r="J145" s="156">
        <f>Personal!Z138</f>
        <v>0</v>
      </c>
      <c r="K145" s="156">
        <f>Personal!AA138</f>
        <v>0</v>
      </c>
      <c r="L145" s="156">
        <f>Personal!AB138</f>
        <v>0</v>
      </c>
      <c r="M145" s="156">
        <f>Personal!AC138</f>
        <v>0</v>
      </c>
      <c r="N145" s="156">
        <f>Personal!AD138</f>
        <v>0</v>
      </c>
      <c r="O145" s="156">
        <f>Personal!AE138</f>
        <v>0</v>
      </c>
      <c r="P145" s="156">
        <f>Personal!AF138</f>
        <v>0</v>
      </c>
      <c r="Q145" s="156">
        <f>Personal!AG138</f>
        <v>0</v>
      </c>
      <c r="R145" s="156">
        <f>Personal!AH138</f>
        <v>0</v>
      </c>
      <c r="S145" s="156">
        <f>Personal!AI138</f>
        <v>0</v>
      </c>
      <c r="T145" s="156">
        <f>Personal!AJ138</f>
        <v>0</v>
      </c>
      <c r="U145" s="156">
        <f>Personal!AK138</f>
        <v>0</v>
      </c>
    </row>
    <row r="146" spans="2:21" ht="25.5">
      <c r="B146" s="65" t="s">
        <v>251</v>
      </c>
      <c r="C146" s="68"/>
      <c r="D146" s="128">
        <f t="shared" si="8"/>
        <v>0</v>
      </c>
      <c r="E146" s="128">
        <f t="shared" si="8"/>
        <v>0</v>
      </c>
      <c r="F146" s="156">
        <f>Personal!V139</f>
        <v>0</v>
      </c>
      <c r="G146" s="156">
        <f>Personal!W139</f>
        <v>0</v>
      </c>
      <c r="H146" s="156">
        <f>Personal!X139</f>
        <v>0</v>
      </c>
      <c r="I146" s="156">
        <f>Personal!Y139</f>
        <v>0</v>
      </c>
      <c r="J146" s="156">
        <f>Personal!Z139</f>
        <v>0</v>
      </c>
      <c r="K146" s="156">
        <f>Personal!AA139</f>
        <v>0</v>
      </c>
      <c r="L146" s="156">
        <f>Personal!AB139</f>
        <v>0</v>
      </c>
      <c r="M146" s="156">
        <f>Personal!AC139</f>
        <v>0</v>
      </c>
      <c r="N146" s="156">
        <f>Personal!AD139</f>
        <v>0</v>
      </c>
      <c r="O146" s="156">
        <f>Personal!AE139</f>
        <v>0</v>
      </c>
      <c r="P146" s="156">
        <f>Personal!AF139</f>
        <v>0</v>
      </c>
      <c r="Q146" s="156">
        <f>Personal!AG139</f>
        <v>0</v>
      </c>
      <c r="R146" s="156">
        <f>Personal!AH139</f>
        <v>0</v>
      </c>
      <c r="S146" s="156">
        <f>Personal!AI139</f>
        <v>0</v>
      </c>
      <c r="T146" s="156">
        <f>Personal!AJ139</f>
        <v>0</v>
      </c>
      <c r="U146" s="156">
        <f>Personal!AK139</f>
        <v>0</v>
      </c>
    </row>
    <row r="147" spans="2:21" ht="25.5">
      <c r="B147" s="65" t="s">
        <v>252</v>
      </c>
      <c r="C147" s="68"/>
      <c r="D147" s="128">
        <f t="shared" si="8"/>
        <v>0</v>
      </c>
      <c r="E147" s="128">
        <f t="shared" si="8"/>
        <v>0</v>
      </c>
      <c r="F147" s="156">
        <f>Personal!V140</f>
        <v>0</v>
      </c>
      <c r="G147" s="156">
        <f>Personal!W140</f>
        <v>0</v>
      </c>
      <c r="H147" s="156">
        <f>Personal!X140</f>
        <v>0</v>
      </c>
      <c r="I147" s="156">
        <f>Personal!Y140</f>
        <v>0</v>
      </c>
      <c r="J147" s="156">
        <f>Personal!Z140</f>
        <v>0</v>
      </c>
      <c r="K147" s="156">
        <f>Personal!AA140</f>
        <v>0</v>
      </c>
      <c r="L147" s="156">
        <f>Personal!AB140</f>
        <v>0</v>
      </c>
      <c r="M147" s="156">
        <f>Personal!AC140</f>
        <v>0</v>
      </c>
      <c r="N147" s="156">
        <f>Personal!AD140</f>
        <v>0</v>
      </c>
      <c r="O147" s="156">
        <f>Personal!AE140</f>
        <v>0</v>
      </c>
      <c r="P147" s="156">
        <f>Personal!AF140</f>
        <v>0</v>
      </c>
      <c r="Q147" s="156">
        <f>Personal!AG140</f>
        <v>0</v>
      </c>
      <c r="R147" s="156">
        <f>Personal!AH140</f>
        <v>0</v>
      </c>
      <c r="S147" s="156">
        <f>Personal!AI140</f>
        <v>0</v>
      </c>
      <c r="T147" s="156">
        <f>Personal!AJ140</f>
        <v>0</v>
      </c>
      <c r="U147" s="156">
        <f>Personal!AK140</f>
        <v>0</v>
      </c>
    </row>
    <row r="148" spans="2:21" ht="15">
      <c r="B148" s="124" t="s">
        <v>253</v>
      </c>
      <c r="C148" s="125">
        <v>71</v>
      </c>
      <c r="D148" s="128">
        <f t="shared" si="8"/>
        <v>0</v>
      </c>
      <c r="E148" s="128">
        <f t="shared" si="8"/>
        <v>0</v>
      </c>
      <c r="F148" s="156">
        <f>Personal!V141</f>
        <v>0</v>
      </c>
      <c r="G148" s="156">
        <f>Personal!W141</f>
        <v>0</v>
      </c>
      <c r="H148" s="156">
        <f>Personal!X141</f>
        <v>0</v>
      </c>
      <c r="I148" s="156">
        <f>Personal!Y141</f>
        <v>0</v>
      </c>
      <c r="J148" s="156">
        <f>Personal!Z141</f>
        <v>0</v>
      </c>
      <c r="K148" s="156">
        <f>Personal!AA141</f>
        <v>0</v>
      </c>
      <c r="L148" s="156">
        <f>Personal!AB141</f>
        <v>0</v>
      </c>
      <c r="M148" s="156">
        <f>Personal!AC141</f>
        <v>0</v>
      </c>
      <c r="N148" s="156">
        <f>Personal!AD141</f>
        <v>0</v>
      </c>
      <c r="O148" s="156">
        <f>Personal!AE141</f>
        <v>0</v>
      </c>
      <c r="P148" s="156">
        <f>Personal!AF141</f>
        <v>0</v>
      </c>
      <c r="Q148" s="156">
        <f>Personal!AG141</f>
        <v>0</v>
      </c>
      <c r="R148" s="156">
        <f>Personal!AH141</f>
        <v>0</v>
      </c>
      <c r="S148" s="156">
        <f>Personal!AI141</f>
        <v>0</v>
      </c>
      <c r="T148" s="156">
        <f>Personal!AJ141</f>
        <v>0</v>
      </c>
      <c r="U148" s="156">
        <f>Personal!AK141</f>
        <v>0</v>
      </c>
    </row>
    <row r="151" spans="2:22" ht="12.75">
      <c r="B151" s="260" t="s">
        <v>254</v>
      </c>
      <c r="C151" s="260"/>
      <c r="D151" s="269" t="s">
        <v>255</v>
      </c>
      <c r="E151" s="260" t="s">
        <v>12</v>
      </c>
      <c r="F151" s="269" t="s">
        <v>163</v>
      </c>
      <c r="G151" s="260" t="s">
        <v>26</v>
      </c>
      <c r="H151" s="260"/>
      <c r="I151" s="260"/>
      <c r="J151" s="260"/>
      <c r="K151" s="260"/>
      <c r="L151" s="260"/>
      <c r="M151" s="260"/>
      <c r="N151" s="260"/>
      <c r="O151" s="260"/>
      <c r="P151" s="260"/>
      <c r="Q151" s="260"/>
      <c r="R151" s="260"/>
      <c r="S151" s="260" t="s">
        <v>414</v>
      </c>
      <c r="T151" s="260"/>
      <c r="U151" s="260"/>
      <c r="V151" s="260"/>
    </row>
    <row r="152" spans="2:22" ht="12.75">
      <c r="B152" s="260"/>
      <c r="C152" s="260"/>
      <c r="D152" s="269"/>
      <c r="E152" s="260"/>
      <c r="F152" s="269"/>
      <c r="G152" s="260" t="s">
        <v>27</v>
      </c>
      <c r="H152" s="260"/>
      <c r="I152" s="260" t="s">
        <v>28</v>
      </c>
      <c r="J152" s="260"/>
      <c r="K152" s="260" t="s">
        <v>29</v>
      </c>
      <c r="L152" s="260"/>
      <c r="M152" s="260" t="s">
        <v>30</v>
      </c>
      <c r="N152" s="260"/>
      <c r="O152" s="260" t="s">
        <v>31</v>
      </c>
      <c r="P152" s="260"/>
      <c r="Q152" s="260" t="s">
        <v>32</v>
      </c>
      <c r="R152" s="260"/>
      <c r="S152" s="260" t="s">
        <v>415</v>
      </c>
      <c r="T152" s="260"/>
      <c r="U152" s="260" t="s">
        <v>416</v>
      </c>
      <c r="V152" s="260"/>
    </row>
    <row r="153" spans="2:22" ht="12.75">
      <c r="B153" s="260"/>
      <c r="C153" s="260"/>
      <c r="D153" s="269"/>
      <c r="E153" s="260"/>
      <c r="F153" s="269"/>
      <c r="G153" s="68" t="s">
        <v>12</v>
      </c>
      <c r="H153" s="68" t="s">
        <v>33</v>
      </c>
      <c r="I153" s="68" t="s">
        <v>12</v>
      </c>
      <c r="J153" s="68" t="s">
        <v>33</v>
      </c>
      <c r="K153" s="68" t="s">
        <v>12</v>
      </c>
      <c r="L153" s="68" t="s">
        <v>33</v>
      </c>
      <c r="M153" s="68" t="s">
        <v>12</v>
      </c>
      <c r="N153" s="68" t="s">
        <v>33</v>
      </c>
      <c r="O153" s="68" t="s">
        <v>12</v>
      </c>
      <c r="P153" s="68" t="s">
        <v>33</v>
      </c>
      <c r="Q153" s="68" t="s">
        <v>12</v>
      </c>
      <c r="R153" s="68" t="s">
        <v>33</v>
      </c>
      <c r="S153" s="68" t="s">
        <v>12</v>
      </c>
      <c r="T153" s="68" t="s">
        <v>33</v>
      </c>
      <c r="U153" s="68" t="s">
        <v>12</v>
      </c>
      <c r="V153" s="68" t="s">
        <v>33</v>
      </c>
    </row>
    <row r="154" spans="2:22" ht="12.75">
      <c r="B154" s="260" t="s">
        <v>165</v>
      </c>
      <c r="C154" s="260"/>
      <c r="D154" s="68" t="s">
        <v>166</v>
      </c>
      <c r="E154" s="68">
        <v>1</v>
      </c>
      <c r="F154" s="68">
        <v>2</v>
      </c>
      <c r="G154" s="68">
        <v>3</v>
      </c>
      <c r="H154" s="68">
        <v>4</v>
      </c>
      <c r="I154" s="68">
        <v>5</v>
      </c>
      <c r="J154" s="68">
        <v>6</v>
      </c>
      <c r="K154" s="68">
        <v>7</v>
      </c>
      <c r="L154" s="68">
        <v>8</v>
      </c>
      <c r="M154" s="68">
        <v>9</v>
      </c>
      <c r="N154" s="68">
        <v>10</v>
      </c>
      <c r="O154" s="68">
        <v>11</v>
      </c>
      <c r="P154" s="68">
        <v>12</v>
      </c>
      <c r="Q154" s="68">
        <v>13</v>
      </c>
      <c r="R154" s="68">
        <v>14</v>
      </c>
      <c r="S154" s="68">
        <v>15</v>
      </c>
      <c r="T154" s="68">
        <v>16</v>
      </c>
      <c r="U154" s="68">
        <v>17</v>
      </c>
      <c r="V154" s="68">
        <v>18</v>
      </c>
    </row>
    <row r="155" spans="2:22" ht="12.75">
      <c r="B155" s="267" t="s">
        <v>420</v>
      </c>
      <c r="C155" s="267"/>
      <c r="D155" s="68">
        <v>1</v>
      </c>
      <c r="E155" s="128">
        <f>E156+E188+E189+E190+E191</f>
        <v>0</v>
      </c>
      <c r="F155" s="128">
        <f aca="true" t="shared" si="9" ref="F155:V155">F156+F188+F189+F190+F191</f>
        <v>0</v>
      </c>
      <c r="G155" s="128">
        <f t="shared" si="9"/>
        <v>0</v>
      </c>
      <c r="H155" s="128">
        <f t="shared" si="9"/>
        <v>0</v>
      </c>
      <c r="I155" s="128">
        <f t="shared" si="9"/>
        <v>0</v>
      </c>
      <c r="J155" s="128">
        <f t="shared" si="9"/>
        <v>0</v>
      </c>
      <c r="K155" s="128">
        <f t="shared" si="9"/>
        <v>0</v>
      </c>
      <c r="L155" s="128">
        <f t="shared" si="9"/>
        <v>0</v>
      </c>
      <c r="M155" s="128">
        <f t="shared" si="9"/>
        <v>0</v>
      </c>
      <c r="N155" s="128">
        <f t="shared" si="9"/>
        <v>0</v>
      </c>
      <c r="O155" s="128">
        <f t="shared" si="9"/>
        <v>0</v>
      </c>
      <c r="P155" s="128">
        <f t="shared" si="9"/>
        <v>0</v>
      </c>
      <c r="Q155" s="128">
        <f t="shared" si="9"/>
        <v>0</v>
      </c>
      <c r="R155" s="128">
        <f t="shared" si="9"/>
        <v>0</v>
      </c>
      <c r="S155" s="128">
        <f t="shared" si="9"/>
        <v>0</v>
      </c>
      <c r="T155" s="128">
        <f t="shared" si="9"/>
        <v>0</v>
      </c>
      <c r="U155" s="128">
        <f t="shared" si="9"/>
        <v>0</v>
      </c>
      <c r="V155" s="128">
        <f t="shared" si="9"/>
        <v>0</v>
      </c>
    </row>
    <row r="156" spans="2:22" ht="12.75">
      <c r="B156" s="267" t="s">
        <v>256</v>
      </c>
      <c r="C156" s="267"/>
      <c r="D156" s="68">
        <v>2</v>
      </c>
      <c r="E156" s="128">
        <f>SUM(E157,E175:E187)</f>
        <v>0</v>
      </c>
      <c r="F156" s="128">
        <f aca="true" t="shared" si="10" ref="F156:V156">SUM(F157,F175:F187)</f>
        <v>0</v>
      </c>
      <c r="G156" s="128">
        <f t="shared" si="10"/>
        <v>0</v>
      </c>
      <c r="H156" s="128">
        <f t="shared" si="10"/>
        <v>0</v>
      </c>
      <c r="I156" s="128">
        <f t="shared" si="10"/>
        <v>0</v>
      </c>
      <c r="J156" s="128">
        <f t="shared" si="10"/>
        <v>0</v>
      </c>
      <c r="K156" s="128">
        <f t="shared" si="10"/>
        <v>0</v>
      </c>
      <c r="L156" s="128">
        <f t="shared" si="10"/>
        <v>0</v>
      </c>
      <c r="M156" s="128">
        <f t="shared" si="10"/>
        <v>0</v>
      </c>
      <c r="N156" s="128">
        <f t="shared" si="10"/>
        <v>0</v>
      </c>
      <c r="O156" s="128">
        <f t="shared" si="10"/>
        <v>0</v>
      </c>
      <c r="P156" s="128">
        <f t="shared" si="10"/>
        <v>0</v>
      </c>
      <c r="Q156" s="128">
        <f t="shared" si="10"/>
        <v>0</v>
      </c>
      <c r="R156" s="128">
        <f t="shared" si="10"/>
        <v>0</v>
      </c>
      <c r="S156" s="128">
        <f t="shared" si="10"/>
        <v>0</v>
      </c>
      <c r="T156" s="128">
        <f t="shared" si="10"/>
        <v>0</v>
      </c>
      <c r="U156" s="128">
        <f t="shared" si="10"/>
        <v>0</v>
      </c>
      <c r="V156" s="128">
        <f t="shared" si="10"/>
        <v>0</v>
      </c>
    </row>
    <row r="157" spans="2:22" ht="12.75">
      <c r="B157" s="260" t="s">
        <v>421</v>
      </c>
      <c r="C157" s="260"/>
      <c r="D157" s="68">
        <v>3</v>
      </c>
      <c r="E157" s="128">
        <f>SUM(E158:E174)</f>
        <v>0</v>
      </c>
      <c r="F157" s="128">
        <f aca="true" t="shared" si="11" ref="F157:V157">SUM(F158:F174)</f>
        <v>0</v>
      </c>
      <c r="G157" s="128">
        <f t="shared" si="11"/>
        <v>0</v>
      </c>
      <c r="H157" s="128">
        <f t="shared" si="11"/>
        <v>0</v>
      </c>
      <c r="I157" s="128">
        <f t="shared" si="11"/>
        <v>0</v>
      </c>
      <c r="J157" s="128">
        <f t="shared" si="11"/>
        <v>0</v>
      </c>
      <c r="K157" s="128">
        <f t="shared" si="11"/>
        <v>0</v>
      </c>
      <c r="L157" s="128">
        <f t="shared" si="11"/>
        <v>0</v>
      </c>
      <c r="M157" s="128">
        <f t="shared" si="11"/>
        <v>0</v>
      </c>
      <c r="N157" s="128">
        <f t="shared" si="11"/>
        <v>0</v>
      </c>
      <c r="O157" s="128">
        <f t="shared" si="11"/>
        <v>0</v>
      </c>
      <c r="P157" s="128">
        <f t="shared" si="11"/>
        <v>0</v>
      </c>
      <c r="Q157" s="128">
        <f t="shared" si="11"/>
        <v>0</v>
      </c>
      <c r="R157" s="128">
        <f t="shared" si="11"/>
        <v>0</v>
      </c>
      <c r="S157" s="128">
        <f t="shared" si="11"/>
        <v>0</v>
      </c>
      <c r="T157" s="128">
        <f t="shared" si="11"/>
        <v>0</v>
      </c>
      <c r="U157" s="128">
        <f t="shared" si="11"/>
        <v>0</v>
      </c>
      <c r="V157" s="128">
        <f t="shared" si="11"/>
        <v>0</v>
      </c>
    </row>
    <row r="158" spans="2:22" ht="12.75">
      <c r="B158" s="83" t="s">
        <v>257</v>
      </c>
      <c r="C158" s="83"/>
      <c r="D158" s="68">
        <v>4</v>
      </c>
      <c r="E158" s="128">
        <f>G158+I158+K158+M158+O158+Q158</f>
        <v>0</v>
      </c>
      <c r="F158" s="128">
        <f>H158+J158+L158+N158+P158+R158</f>
        <v>0</v>
      </c>
      <c r="G158" s="156">
        <f>Personal!W151</f>
        <v>0</v>
      </c>
      <c r="H158" s="156">
        <f>Personal!X151</f>
        <v>0</v>
      </c>
      <c r="I158" s="156">
        <f>Personal!Y151</f>
        <v>0</v>
      </c>
      <c r="J158" s="156">
        <f>Personal!Z151</f>
        <v>0</v>
      </c>
      <c r="K158" s="156">
        <f>Personal!AA151</f>
        <v>0</v>
      </c>
      <c r="L158" s="156">
        <f>Personal!AB151</f>
        <v>0</v>
      </c>
      <c r="M158" s="156">
        <f>Personal!AC151</f>
        <v>0</v>
      </c>
      <c r="N158" s="156">
        <f>Personal!AD151</f>
        <v>0</v>
      </c>
      <c r="O158" s="156">
        <f>Personal!AE151</f>
        <v>0</v>
      </c>
      <c r="P158" s="156">
        <f>Personal!AF151</f>
        <v>0</v>
      </c>
      <c r="Q158" s="156">
        <f>Personal!AG151</f>
        <v>0</v>
      </c>
      <c r="R158" s="156">
        <f>Personal!AH151</f>
        <v>0</v>
      </c>
      <c r="S158" s="156">
        <f>Personal!AI151</f>
        <v>0</v>
      </c>
      <c r="T158" s="156">
        <f>Personal!AJ151</f>
        <v>0</v>
      </c>
      <c r="U158" s="156">
        <f>Personal!AK151</f>
        <v>0</v>
      </c>
      <c r="V158" s="156">
        <f>Personal!AL151</f>
        <v>0</v>
      </c>
    </row>
    <row r="159" spans="2:22" ht="12.75">
      <c r="B159" s="83" t="s">
        <v>258</v>
      </c>
      <c r="C159" s="83"/>
      <c r="D159" s="68">
        <v>5</v>
      </c>
      <c r="E159" s="128">
        <f>G159+I159+K159+M159+O159+Q159</f>
        <v>0</v>
      </c>
      <c r="F159" s="128">
        <f aca="true" t="shared" si="12" ref="F159:F191">H159+J159+L159+N159+P159+R159</f>
        <v>0</v>
      </c>
      <c r="G159" s="156">
        <f>Personal!W152</f>
        <v>0</v>
      </c>
      <c r="H159" s="156">
        <f>Personal!X152</f>
        <v>0</v>
      </c>
      <c r="I159" s="156">
        <f>Personal!Y152</f>
        <v>0</v>
      </c>
      <c r="J159" s="156">
        <f>Personal!Z152</f>
        <v>0</v>
      </c>
      <c r="K159" s="156">
        <f>Personal!AA152</f>
        <v>0</v>
      </c>
      <c r="L159" s="156">
        <f>Personal!AB152</f>
        <v>0</v>
      </c>
      <c r="M159" s="156">
        <f>Personal!AC152</f>
        <v>0</v>
      </c>
      <c r="N159" s="156">
        <f>Personal!AD152</f>
        <v>0</v>
      </c>
      <c r="O159" s="156">
        <f>Personal!AE152</f>
        <v>0</v>
      </c>
      <c r="P159" s="156">
        <f>Personal!AF152</f>
        <v>0</v>
      </c>
      <c r="Q159" s="156">
        <f>Personal!AG152</f>
        <v>0</v>
      </c>
      <c r="R159" s="156">
        <f>Personal!AH152</f>
        <v>0</v>
      </c>
      <c r="S159" s="156">
        <f>Personal!AI152</f>
        <v>0</v>
      </c>
      <c r="T159" s="156">
        <f>Personal!AJ152</f>
        <v>0</v>
      </c>
      <c r="U159" s="156">
        <f>Personal!AK152</f>
        <v>0</v>
      </c>
      <c r="V159" s="156">
        <f>Personal!AL152</f>
        <v>0</v>
      </c>
    </row>
    <row r="160" spans="2:22" ht="12.75">
      <c r="B160" s="83" t="s">
        <v>259</v>
      </c>
      <c r="C160" s="83"/>
      <c r="D160" s="68">
        <v>6</v>
      </c>
      <c r="E160" s="128">
        <f>G160+I160+K160+M160+O160+Q160</f>
        <v>0</v>
      </c>
      <c r="F160" s="128">
        <f t="shared" si="12"/>
        <v>0</v>
      </c>
      <c r="G160" s="156">
        <f>Personal!W153</f>
        <v>0</v>
      </c>
      <c r="H160" s="156">
        <f>Personal!X153</f>
        <v>0</v>
      </c>
      <c r="I160" s="156">
        <f>Personal!Y153</f>
        <v>0</v>
      </c>
      <c r="J160" s="156">
        <f>Personal!Z153</f>
        <v>0</v>
      </c>
      <c r="K160" s="156">
        <f>Personal!AA153</f>
        <v>0</v>
      </c>
      <c r="L160" s="156">
        <f>Personal!AB153</f>
        <v>0</v>
      </c>
      <c r="M160" s="156">
        <f>Personal!AC153</f>
        <v>0</v>
      </c>
      <c r="N160" s="156">
        <f>Personal!AD153</f>
        <v>0</v>
      </c>
      <c r="O160" s="156">
        <f>Personal!AE153</f>
        <v>0</v>
      </c>
      <c r="P160" s="156">
        <f>Personal!AF153</f>
        <v>0</v>
      </c>
      <c r="Q160" s="156">
        <f>Personal!AG153</f>
        <v>0</v>
      </c>
      <c r="R160" s="156">
        <f>Personal!AH153</f>
        <v>0</v>
      </c>
      <c r="S160" s="156">
        <f>Personal!AI153</f>
        <v>0</v>
      </c>
      <c r="T160" s="156">
        <f>Personal!AJ153</f>
        <v>0</v>
      </c>
      <c r="U160" s="156">
        <f>Personal!AK153</f>
        <v>0</v>
      </c>
      <c r="V160" s="156">
        <f>Personal!AL153</f>
        <v>0</v>
      </c>
    </row>
    <row r="161" spans="2:22" ht="12.75">
      <c r="B161" s="83" t="s">
        <v>260</v>
      </c>
      <c r="C161" s="83"/>
      <c r="D161" s="68">
        <v>7</v>
      </c>
      <c r="E161" s="128">
        <f>G161+I161+K161+M161+O161+Q161</f>
        <v>0</v>
      </c>
      <c r="F161" s="128">
        <f t="shared" si="12"/>
        <v>0</v>
      </c>
      <c r="G161" s="156">
        <f>Personal!W154</f>
        <v>0</v>
      </c>
      <c r="H161" s="156">
        <f>Personal!X154</f>
        <v>0</v>
      </c>
      <c r="I161" s="156">
        <f>Personal!Y154</f>
        <v>0</v>
      </c>
      <c r="J161" s="156">
        <f>Personal!Z154</f>
        <v>0</v>
      </c>
      <c r="K161" s="156">
        <f>Personal!AA154</f>
        <v>0</v>
      </c>
      <c r="L161" s="156">
        <f>Personal!AB154</f>
        <v>0</v>
      </c>
      <c r="M161" s="156">
        <f>Personal!AC154</f>
        <v>0</v>
      </c>
      <c r="N161" s="156">
        <f>Personal!AD154</f>
        <v>0</v>
      </c>
      <c r="O161" s="156">
        <f>Personal!AE154</f>
        <v>0</v>
      </c>
      <c r="P161" s="156">
        <f>Personal!AF154</f>
        <v>0</v>
      </c>
      <c r="Q161" s="156">
        <f>Personal!AG154</f>
        <v>0</v>
      </c>
      <c r="R161" s="156">
        <f>Personal!AH154</f>
        <v>0</v>
      </c>
      <c r="S161" s="156">
        <f>Personal!AI154</f>
        <v>0</v>
      </c>
      <c r="T161" s="156">
        <f>Personal!AJ154</f>
        <v>0</v>
      </c>
      <c r="U161" s="156">
        <f>Personal!AK154</f>
        <v>0</v>
      </c>
      <c r="V161" s="156">
        <f>Personal!AL154</f>
        <v>0</v>
      </c>
    </row>
    <row r="162" spans="2:22" ht="12.75">
      <c r="B162" s="83" t="s">
        <v>261</v>
      </c>
      <c r="C162" s="83"/>
      <c r="D162" s="68">
        <v>8</v>
      </c>
      <c r="E162" s="128">
        <f aca="true" t="shared" si="13" ref="E162:E191">G162+I162+K162+M162+O162+Q162</f>
        <v>0</v>
      </c>
      <c r="F162" s="128">
        <f t="shared" si="12"/>
        <v>0</v>
      </c>
      <c r="G162" s="156">
        <f>Personal!W155</f>
        <v>0</v>
      </c>
      <c r="H162" s="156">
        <f>Personal!X155</f>
        <v>0</v>
      </c>
      <c r="I162" s="156">
        <f>Personal!Y155</f>
        <v>0</v>
      </c>
      <c r="J162" s="156">
        <f>Personal!Z155</f>
        <v>0</v>
      </c>
      <c r="K162" s="156">
        <f>Personal!AA155</f>
        <v>0</v>
      </c>
      <c r="L162" s="156">
        <f>Personal!AB155</f>
        <v>0</v>
      </c>
      <c r="M162" s="156">
        <f>Personal!AC155</f>
        <v>0</v>
      </c>
      <c r="N162" s="156">
        <f>Personal!AD155</f>
        <v>0</v>
      </c>
      <c r="O162" s="156">
        <f>Personal!AE155</f>
        <v>0</v>
      </c>
      <c r="P162" s="156">
        <f>Personal!AF155</f>
        <v>0</v>
      </c>
      <c r="Q162" s="156">
        <f>Personal!AG155</f>
        <v>0</v>
      </c>
      <c r="R162" s="156">
        <f>Personal!AH155</f>
        <v>0</v>
      </c>
      <c r="S162" s="156">
        <f>Personal!AI155</f>
        <v>0</v>
      </c>
      <c r="T162" s="156">
        <f>Personal!AJ155</f>
        <v>0</v>
      </c>
      <c r="U162" s="156">
        <f>Personal!AK155</f>
        <v>0</v>
      </c>
      <c r="V162" s="156">
        <f>Personal!AL155</f>
        <v>0</v>
      </c>
    </row>
    <row r="163" spans="2:22" ht="25.5">
      <c r="B163" s="83" t="s">
        <v>262</v>
      </c>
      <c r="C163" s="83"/>
      <c r="D163" s="68">
        <v>9</v>
      </c>
      <c r="E163" s="128">
        <f t="shared" si="13"/>
        <v>0</v>
      </c>
      <c r="F163" s="128">
        <f t="shared" si="12"/>
        <v>0</v>
      </c>
      <c r="G163" s="156">
        <f>Personal!W156</f>
        <v>0</v>
      </c>
      <c r="H163" s="156">
        <f>Personal!X156</f>
        <v>0</v>
      </c>
      <c r="I163" s="156">
        <f>Personal!Y156</f>
        <v>0</v>
      </c>
      <c r="J163" s="156">
        <f>Personal!Z156</f>
        <v>0</v>
      </c>
      <c r="K163" s="156">
        <f>Personal!AA156</f>
        <v>0</v>
      </c>
      <c r="L163" s="156">
        <f>Personal!AB156</f>
        <v>0</v>
      </c>
      <c r="M163" s="156">
        <f>Personal!AC156</f>
        <v>0</v>
      </c>
      <c r="N163" s="156">
        <f>Personal!AD156</f>
        <v>0</v>
      </c>
      <c r="O163" s="156">
        <f>Personal!AE156</f>
        <v>0</v>
      </c>
      <c r="P163" s="156">
        <f>Personal!AF156</f>
        <v>0</v>
      </c>
      <c r="Q163" s="156">
        <f>Personal!AG156</f>
        <v>0</v>
      </c>
      <c r="R163" s="156">
        <f>Personal!AH156</f>
        <v>0</v>
      </c>
      <c r="S163" s="156">
        <f>Personal!AI156</f>
        <v>0</v>
      </c>
      <c r="T163" s="156">
        <f>Personal!AJ156</f>
        <v>0</v>
      </c>
      <c r="U163" s="156">
        <f>Personal!AK156</f>
        <v>0</v>
      </c>
      <c r="V163" s="156">
        <f>Personal!AL156</f>
        <v>0</v>
      </c>
    </row>
    <row r="164" spans="2:22" ht="12.75">
      <c r="B164" s="83" t="s">
        <v>263</v>
      </c>
      <c r="C164" s="83"/>
      <c r="D164" s="68">
        <v>10</v>
      </c>
      <c r="E164" s="128">
        <f t="shared" si="13"/>
        <v>0</v>
      </c>
      <c r="F164" s="128">
        <f t="shared" si="12"/>
        <v>0</v>
      </c>
      <c r="G164" s="156">
        <f>Personal!W157</f>
        <v>0</v>
      </c>
      <c r="H164" s="156">
        <f>Personal!X157</f>
        <v>0</v>
      </c>
      <c r="I164" s="156">
        <f>Personal!Y157</f>
        <v>0</v>
      </c>
      <c r="J164" s="156">
        <f>Personal!Z157</f>
        <v>0</v>
      </c>
      <c r="K164" s="156">
        <f>Personal!AA157</f>
        <v>0</v>
      </c>
      <c r="L164" s="156">
        <f>Personal!AB157</f>
        <v>0</v>
      </c>
      <c r="M164" s="156">
        <f>Personal!AC157</f>
        <v>0</v>
      </c>
      <c r="N164" s="156">
        <f>Personal!AD157</f>
        <v>0</v>
      </c>
      <c r="O164" s="156">
        <f>Personal!AE157</f>
        <v>0</v>
      </c>
      <c r="P164" s="156">
        <f>Personal!AF157</f>
        <v>0</v>
      </c>
      <c r="Q164" s="156">
        <f>Personal!AG157</f>
        <v>0</v>
      </c>
      <c r="R164" s="156">
        <f>Personal!AH157</f>
        <v>0</v>
      </c>
      <c r="S164" s="156">
        <f>Personal!AI157</f>
        <v>0</v>
      </c>
      <c r="T164" s="156">
        <f>Personal!AJ157</f>
        <v>0</v>
      </c>
      <c r="U164" s="156">
        <f>Personal!AK157</f>
        <v>0</v>
      </c>
      <c r="V164" s="156">
        <f>Personal!AL157</f>
        <v>0</v>
      </c>
    </row>
    <row r="165" spans="2:22" ht="12.75">
      <c r="B165" s="83" t="s">
        <v>264</v>
      </c>
      <c r="C165" s="83"/>
      <c r="D165" s="68">
        <v>11</v>
      </c>
      <c r="E165" s="128">
        <f t="shared" si="13"/>
        <v>0</v>
      </c>
      <c r="F165" s="128">
        <f t="shared" si="12"/>
        <v>0</v>
      </c>
      <c r="G165" s="156">
        <f>Personal!W158</f>
        <v>0</v>
      </c>
      <c r="H165" s="156">
        <f>Personal!X158</f>
        <v>0</v>
      </c>
      <c r="I165" s="156">
        <f>Personal!Y158</f>
        <v>0</v>
      </c>
      <c r="J165" s="156">
        <f>Personal!Z158</f>
        <v>0</v>
      </c>
      <c r="K165" s="156">
        <f>Personal!AA158</f>
        <v>0</v>
      </c>
      <c r="L165" s="156">
        <f>Personal!AB158</f>
        <v>0</v>
      </c>
      <c r="M165" s="156">
        <f>Personal!AC158</f>
        <v>0</v>
      </c>
      <c r="N165" s="156">
        <f>Personal!AD158</f>
        <v>0</v>
      </c>
      <c r="O165" s="156">
        <f>Personal!AE158</f>
        <v>0</v>
      </c>
      <c r="P165" s="156">
        <f>Personal!AF158</f>
        <v>0</v>
      </c>
      <c r="Q165" s="156">
        <f>Personal!AG158</f>
        <v>0</v>
      </c>
      <c r="R165" s="156">
        <f>Personal!AH158</f>
        <v>0</v>
      </c>
      <c r="S165" s="156">
        <f>Personal!AI158</f>
        <v>0</v>
      </c>
      <c r="T165" s="156">
        <f>Personal!AJ158</f>
        <v>0</v>
      </c>
      <c r="U165" s="156">
        <f>Personal!AK158</f>
        <v>0</v>
      </c>
      <c r="V165" s="156">
        <f>Personal!AL158</f>
        <v>0</v>
      </c>
    </row>
    <row r="166" spans="2:22" ht="12.75">
      <c r="B166" s="83" t="s">
        <v>265</v>
      </c>
      <c r="C166" s="83"/>
      <c r="D166" s="68">
        <v>12</v>
      </c>
      <c r="E166" s="128">
        <f t="shared" si="13"/>
        <v>0</v>
      </c>
      <c r="F166" s="128">
        <f t="shared" si="12"/>
        <v>0</v>
      </c>
      <c r="G166" s="156">
        <f>Personal!W159</f>
        <v>0</v>
      </c>
      <c r="H166" s="156">
        <f>Personal!X159</f>
        <v>0</v>
      </c>
      <c r="I166" s="156">
        <f>Personal!Y159</f>
        <v>0</v>
      </c>
      <c r="J166" s="156">
        <f>Personal!Z159</f>
        <v>0</v>
      </c>
      <c r="K166" s="156">
        <f>Personal!AA159</f>
        <v>0</v>
      </c>
      <c r="L166" s="156">
        <f>Personal!AB159</f>
        <v>0</v>
      </c>
      <c r="M166" s="156">
        <f>Personal!AC159</f>
        <v>0</v>
      </c>
      <c r="N166" s="156">
        <f>Personal!AD159</f>
        <v>0</v>
      </c>
      <c r="O166" s="156">
        <f>Personal!AE159</f>
        <v>0</v>
      </c>
      <c r="P166" s="156">
        <f>Personal!AF159</f>
        <v>0</v>
      </c>
      <c r="Q166" s="156">
        <f>Personal!AG159</f>
        <v>0</v>
      </c>
      <c r="R166" s="156">
        <f>Personal!AH159</f>
        <v>0</v>
      </c>
      <c r="S166" s="156">
        <f>Personal!AI159</f>
        <v>0</v>
      </c>
      <c r="T166" s="156">
        <f>Personal!AJ159</f>
        <v>0</v>
      </c>
      <c r="U166" s="156">
        <f>Personal!AK159</f>
        <v>0</v>
      </c>
      <c r="V166" s="156">
        <f>Personal!AL159</f>
        <v>0</v>
      </c>
    </row>
    <row r="167" spans="2:22" ht="25.5">
      <c r="B167" s="83" t="s">
        <v>266</v>
      </c>
      <c r="C167" s="83"/>
      <c r="D167" s="68">
        <v>13</v>
      </c>
      <c r="E167" s="128">
        <f t="shared" si="13"/>
        <v>0</v>
      </c>
      <c r="F167" s="128">
        <f t="shared" si="12"/>
        <v>0</v>
      </c>
      <c r="G167" s="156">
        <f>Personal!W160</f>
        <v>0</v>
      </c>
      <c r="H167" s="156">
        <f>Personal!X160</f>
        <v>0</v>
      </c>
      <c r="I167" s="156">
        <f>Personal!Y160</f>
        <v>0</v>
      </c>
      <c r="J167" s="156">
        <f>Personal!Z160</f>
        <v>0</v>
      </c>
      <c r="K167" s="156">
        <f>Personal!AA160</f>
        <v>0</v>
      </c>
      <c r="L167" s="156">
        <f>Personal!AB160</f>
        <v>0</v>
      </c>
      <c r="M167" s="156">
        <f>Personal!AC160</f>
        <v>0</v>
      </c>
      <c r="N167" s="156">
        <f>Personal!AD160</f>
        <v>0</v>
      </c>
      <c r="O167" s="156">
        <f>Personal!AE160</f>
        <v>0</v>
      </c>
      <c r="P167" s="156">
        <f>Personal!AF160</f>
        <v>0</v>
      </c>
      <c r="Q167" s="156">
        <f>Personal!AG160</f>
        <v>0</v>
      </c>
      <c r="R167" s="156">
        <f>Personal!AH160</f>
        <v>0</v>
      </c>
      <c r="S167" s="156">
        <f>Personal!AI160</f>
        <v>0</v>
      </c>
      <c r="T167" s="156">
        <f>Personal!AJ160</f>
        <v>0</v>
      </c>
      <c r="U167" s="156">
        <f>Personal!AK160</f>
        <v>0</v>
      </c>
      <c r="V167" s="156">
        <f>Personal!AL160</f>
        <v>0</v>
      </c>
    </row>
    <row r="168" spans="2:22" ht="12.75">
      <c r="B168" s="83" t="s">
        <v>267</v>
      </c>
      <c r="C168" s="83"/>
      <c r="D168" s="68">
        <v>14</v>
      </c>
      <c r="E168" s="128">
        <f t="shared" si="13"/>
        <v>0</v>
      </c>
      <c r="F168" s="128">
        <f t="shared" si="12"/>
        <v>0</v>
      </c>
      <c r="G168" s="156">
        <f>Personal!W161</f>
        <v>0</v>
      </c>
      <c r="H168" s="156">
        <f>Personal!X161</f>
        <v>0</v>
      </c>
      <c r="I168" s="156">
        <f>Personal!Y161</f>
        <v>0</v>
      </c>
      <c r="J168" s="156">
        <f>Personal!Z161</f>
        <v>0</v>
      </c>
      <c r="K168" s="156">
        <f>Personal!AA161</f>
        <v>0</v>
      </c>
      <c r="L168" s="156">
        <f>Personal!AB161</f>
        <v>0</v>
      </c>
      <c r="M168" s="156">
        <f>Personal!AC161</f>
        <v>0</v>
      </c>
      <c r="N168" s="156">
        <f>Personal!AD161</f>
        <v>0</v>
      </c>
      <c r="O168" s="156">
        <f>Personal!AE161</f>
        <v>0</v>
      </c>
      <c r="P168" s="156">
        <f>Personal!AF161</f>
        <v>0</v>
      </c>
      <c r="Q168" s="156">
        <f>Personal!AG161</f>
        <v>0</v>
      </c>
      <c r="R168" s="156">
        <f>Personal!AH161</f>
        <v>0</v>
      </c>
      <c r="S168" s="156">
        <f>Personal!AI161</f>
        <v>0</v>
      </c>
      <c r="T168" s="156">
        <f>Personal!AJ161</f>
        <v>0</v>
      </c>
      <c r="U168" s="156">
        <f>Personal!AK161</f>
        <v>0</v>
      </c>
      <c r="V168" s="156">
        <f>Personal!AL161</f>
        <v>0</v>
      </c>
    </row>
    <row r="169" spans="2:22" ht="12.75">
      <c r="B169" s="268" t="s">
        <v>268</v>
      </c>
      <c r="C169" s="268"/>
      <c r="D169" s="68">
        <v>15</v>
      </c>
      <c r="E169" s="128">
        <f t="shared" si="13"/>
        <v>0</v>
      </c>
      <c r="F169" s="128">
        <f t="shared" si="12"/>
        <v>0</v>
      </c>
      <c r="G169" s="156">
        <f>Personal!W162</f>
        <v>0</v>
      </c>
      <c r="H169" s="156">
        <f>Personal!X162</f>
        <v>0</v>
      </c>
      <c r="I169" s="156">
        <f>Personal!Y162</f>
        <v>0</v>
      </c>
      <c r="J169" s="156">
        <f>Personal!Z162</f>
        <v>0</v>
      </c>
      <c r="K169" s="156">
        <f>Personal!AA162</f>
        <v>0</v>
      </c>
      <c r="L169" s="156">
        <f>Personal!AB162</f>
        <v>0</v>
      </c>
      <c r="M169" s="156">
        <f>Personal!AC162</f>
        <v>0</v>
      </c>
      <c r="N169" s="156">
        <f>Personal!AD162</f>
        <v>0</v>
      </c>
      <c r="O169" s="156">
        <f>Personal!AE162</f>
        <v>0</v>
      </c>
      <c r="P169" s="156">
        <f>Personal!AF162</f>
        <v>0</v>
      </c>
      <c r="Q169" s="156">
        <f>Personal!AG162</f>
        <v>0</v>
      </c>
      <c r="R169" s="156">
        <f>Personal!AH162</f>
        <v>0</v>
      </c>
      <c r="S169" s="156">
        <f>Personal!AI162</f>
        <v>0</v>
      </c>
      <c r="T169" s="156">
        <f>Personal!AJ162</f>
        <v>0</v>
      </c>
      <c r="U169" s="156">
        <f>Personal!AK162</f>
        <v>0</v>
      </c>
      <c r="V169" s="156">
        <f>Personal!AL162</f>
        <v>0</v>
      </c>
    </row>
    <row r="170" spans="2:22" ht="12.75">
      <c r="B170" s="83" t="s">
        <v>269</v>
      </c>
      <c r="C170" s="83"/>
      <c r="D170" s="68">
        <v>16</v>
      </c>
      <c r="E170" s="128">
        <f t="shared" si="13"/>
        <v>0</v>
      </c>
      <c r="F170" s="128">
        <f t="shared" si="12"/>
        <v>0</v>
      </c>
      <c r="G170" s="156">
        <f>Personal!W163</f>
        <v>0</v>
      </c>
      <c r="H170" s="156">
        <f>Personal!X163</f>
        <v>0</v>
      </c>
      <c r="I170" s="156">
        <f>Personal!Y163</f>
        <v>0</v>
      </c>
      <c r="J170" s="156">
        <f>Personal!Z163</f>
        <v>0</v>
      </c>
      <c r="K170" s="156">
        <f>Personal!AA163</f>
        <v>0</v>
      </c>
      <c r="L170" s="156">
        <f>Personal!AB163</f>
        <v>0</v>
      </c>
      <c r="M170" s="156">
        <f>Personal!AC163</f>
        <v>0</v>
      </c>
      <c r="N170" s="156">
        <f>Personal!AD163</f>
        <v>0</v>
      </c>
      <c r="O170" s="156">
        <f>Personal!AE163</f>
        <v>0</v>
      </c>
      <c r="P170" s="156">
        <f>Personal!AF163</f>
        <v>0</v>
      </c>
      <c r="Q170" s="156">
        <f>Personal!AG163</f>
        <v>0</v>
      </c>
      <c r="R170" s="156">
        <f>Personal!AH163</f>
        <v>0</v>
      </c>
      <c r="S170" s="156">
        <f>Personal!AI163</f>
        <v>0</v>
      </c>
      <c r="T170" s="156">
        <f>Personal!AJ163</f>
        <v>0</v>
      </c>
      <c r="U170" s="156">
        <f>Personal!AK163</f>
        <v>0</v>
      </c>
      <c r="V170" s="156">
        <f>Personal!AL163</f>
        <v>0</v>
      </c>
    </row>
    <row r="171" spans="2:22" ht="25.5">
      <c r="B171" s="83" t="s">
        <v>270</v>
      </c>
      <c r="C171" s="83"/>
      <c r="D171" s="68">
        <v>17</v>
      </c>
      <c r="E171" s="128">
        <f t="shared" si="13"/>
        <v>0</v>
      </c>
      <c r="F171" s="128">
        <f t="shared" si="12"/>
        <v>0</v>
      </c>
      <c r="G171" s="156">
        <f>Personal!W164</f>
        <v>0</v>
      </c>
      <c r="H171" s="156">
        <f>Personal!X164</f>
        <v>0</v>
      </c>
      <c r="I171" s="156">
        <f>Personal!Y164</f>
        <v>0</v>
      </c>
      <c r="J171" s="156">
        <f>Personal!Z164</f>
        <v>0</v>
      </c>
      <c r="K171" s="156">
        <f>Personal!AA164</f>
        <v>0</v>
      </c>
      <c r="L171" s="156">
        <f>Personal!AB164</f>
        <v>0</v>
      </c>
      <c r="M171" s="156">
        <f>Personal!AC164</f>
        <v>0</v>
      </c>
      <c r="N171" s="156">
        <f>Personal!AD164</f>
        <v>0</v>
      </c>
      <c r="O171" s="156">
        <f>Personal!AE164</f>
        <v>0</v>
      </c>
      <c r="P171" s="156">
        <f>Personal!AF164</f>
        <v>0</v>
      </c>
      <c r="Q171" s="156">
        <f>Personal!AG164</f>
        <v>0</v>
      </c>
      <c r="R171" s="156">
        <f>Personal!AH164</f>
        <v>0</v>
      </c>
      <c r="S171" s="156">
        <f>Personal!AI164</f>
        <v>0</v>
      </c>
      <c r="T171" s="156">
        <f>Personal!AJ164</f>
        <v>0</v>
      </c>
      <c r="U171" s="156">
        <f>Personal!AK164</f>
        <v>0</v>
      </c>
      <c r="V171" s="156">
        <f>Personal!AL164</f>
        <v>0</v>
      </c>
    </row>
    <row r="172" spans="2:22" ht="25.5">
      <c r="B172" s="83" t="s">
        <v>271</v>
      </c>
      <c r="C172" s="83"/>
      <c r="D172" s="68">
        <v>18</v>
      </c>
      <c r="E172" s="128">
        <f t="shared" si="13"/>
        <v>0</v>
      </c>
      <c r="F172" s="128">
        <f t="shared" si="12"/>
        <v>0</v>
      </c>
      <c r="G172" s="156">
        <f>Personal!W165</f>
        <v>0</v>
      </c>
      <c r="H172" s="156">
        <f>Personal!X165</f>
        <v>0</v>
      </c>
      <c r="I172" s="156">
        <f>Personal!Y165</f>
        <v>0</v>
      </c>
      <c r="J172" s="156">
        <f>Personal!Z165</f>
        <v>0</v>
      </c>
      <c r="K172" s="156">
        <f>Personal!AA165</f>
        <v>0</v>
      </c>
      <c r="L172" s="156">
        <f>Personal!AB165</f>
        <v>0</v>
      </c>
      <c r="M172" s="156">
        <f>Personal!AC165</f>
        <v>0</v>
      </c>
      <c r="N172" s="156">
        <f>Personal!AD165</f>
        <v>0</v>
      </c>
      <c r="O172" s="156">
        <f>Personal!AE165</f>
        <v>0</v>
      </c>
      <c r="P172" s="156">
        <f>Personal!AF165</f>
        <v>0</v>
      </c>
      <c r="Q172" s="156">
        <f>Personal!AG165</f>
        <v>0</v>
      </c>
      <c r="R172" s="156">
        <f>Personal!AH165</f>
        <v>0</v>
      </c>
      <c r="S172" s="156">
        <f>Personal!AI165</f>
        <v>0</v>
      </c>
      <c r="T172" s="156">
        <f>Personal!AJ165</f>
        <v>0</v>
      </c>
      <c r="U172" s="156">
        <f>Personal!AK165</f>
        <v>0</v>
      </c>
      <c r="V172" s="156">
        <f>Personal!AL165</f>
        <v>0</v>
      </c>
    </row>
    <row r="173" spans="2:22" ht="12.75">
      <c r="B173" s="83" t="s">
        <v>272</v>
      </c>
      <c r="C173" s="83"/>
      <c r="D173" s="68">
        <v>19</v>
      </c>
      <c r="E173" s="128">
        <f t="shared" si="13"/>
        <v>0</v>
      </c>
      <c r="F173" s="128">
        <f t="shared" si="12"/>
        <v>0</v>
      </c>
      <c r="G173" s="156">
        <f>Personal!W166</f>
        <v>0</v>
      </c>
      <c r="H173" s="156">
        <f>Personal!X166</f>
        <v>0</v>
      </c>
      <c r="I173" s="156">
        <f>Personal!Y166</f>
        <v>0</v>
      </c>
      <c r="J173" s="156">
        <f>Personal!Z166</f>
        <v>0</v>
      </c>
      <c r="K173" s="156">
        <f>Personal!AA166</f>
        <v>0</v>
      </c>
      <c r="L173" s="156">
        <f>Personal!AB166</f>
        <v>0</v>
      </c>
      <c r="M173" s="156">
        <f>Personal!AC166</f>
        <v>0</v>
      </c>
      <c r="N173" s="156">
        <f>Personal!AD166</f>
        <v>0</v>
      </c>
      <c r="O173" s="156">
        <f>Personal!AE166</f>
        <v>0</v>
      </c>
      <c r="P173" s="156">
        <f>Personal!AF166</f>
        <v>0</v>
      </c>
      <c r="Q173" s="156">
        <f>Personal!AG166</f>
        <v>0</v>
      </c>
      <c r="R173" s="156">
        <f>Personal!AH166</f>
        <v>0</v>
      </c>
      <c r="S173" s="156">
        <f>Personal!AI166</f>
        <v>0</v>
      </c>
      <c r="T173" s="156">
        <f>Personal!AJ166</f>
        <v>0</v>
      </c>
      <c r="U173" s="156">
        <f>Personal!AK166</f>
        <v>0</v>
      </c>
      <c r="V173" s="156">
        <f>Personal!AL166</f>
        <v>0</v>
      </c>
    </row>
    <row r="174" spans="2:22" ht="12.75">
      <c r="B174" s="83" t="s">
        <v>273</v>
      </c>
      <c r="C174" s="83"/>
      <c r="D174" s="68">
        <v>20</v>
      </c>
      <c r="E174" s="128">
        <f t="shared" si="13"/>
        <v>0</v>
      </c>
      <c r="F174" s="128">
        <f t="shared" si="12"/>
        <v>0</v>
      </c>
      <c r="G174" s="156">
        <f>Personal!W167</f>
        <v>0</v>
      </c>
      <c r="H174" s="156">
        <f>Personal!X167</f>
        <v>0</v>
      </c>
      <c r="I174" s="156">
        <f>Personal!Y167</f>
        <v>0</v>
      </c>
      <c r="J174" s="156">
        <f>Personal!Z167</f>
        <v>0</v>
      </c>
      <c r="K174" s="156">
        <f>Personal!AA167</f>
        <v>0</v>
      </c>
      <c r="L174" s="156">
        <f>Personal!AB167</f>
        <v>0</v>
      </c>
      <c r="M174" s="156">
        <f>Personal!AC167</f>
        <v>0</v>
      </c>
      <c r="N174" s="156">
        <f>Personal!AD167</f>
        <v>0</v>
      </c>
      <c r="O174" s="156">
        <f>Personal!AE167</f>
        <v>0</v>
      </c>
      <c r="P174" s="156">
        <f>Personal!AF167</f>
        <v>0</v>
      </c>
      <c r="Q174" s="156">
        <f>Personal!AG167</f>
        <v>0</v>
      </c>
      <c r="R174" s="156">
        <f>Personal!AH167</f>
        <v>0</v>
      </c>
      <c r="S174" s="156">
        <f>Personal!AI167</f>
        <v>0</v>
      </c>
      <c r="T174" s="156">
        <f>Personal!AJ167</f>
        <v>0</v>
      </c>
      <c r="U174" s="156">
        <f>Personal!AK167</f>
        <v>0</v>
      </c>
      <c r="V174" s="156">
        <f>Personal!AL167</f>
        <v>0</v>
      </c>
    </row>
    <row r="175" spans="2:22" ht="12.75">
      <c r="B175" s="83" t="s">
        <v>274</v>
      </c>
      <c r="C175" s="83"/>
      <c r="D175" s="68">
        <v>21</v>
      </c>
      <c r="E175" s="128">
        <f t="shared" si="13"/>
        <v>0</v>
      </c>
      <c r="F175" s="128">
        <f t="shared" si="12"/>
        <v>0</v>
      </c>
      <c r="G175" s="156">
        <f>Personal!W168</f>
        <v>0</v>
      </c>
      <c r="H175" s="156">
        <f>Personal!X168</f>
        <v>0</v>
      </c>
      <c r="I175" s="156">
        <f>Personal!Y168</f>
        <v>0</v>
      </c>
      <c r="J175" s="156">
        <f>Personal!Z168</f>
        <v>0</v>
      </c>
      <c r="K175" s="156">
        <f>Personal!AA168</f>
        <v>0</v>
      </c>
      <c r="L175" s="156">
        <f>Personal!AB168</f>
        <v>0</v>
      </c>
      <c r="M175" s="156">
        <f>Personal!AC168</f>
        <v>0</v>
      </c>
      <c r="N175" s="156">
        <f>Personal!AD168</f>
        <v>0</v>
      </c>
      <c r="O175" s="156">
        <f>Personal!AE168</f>
        <v>0</v>
      </c>
      <c r="P175" s="156">
        <f>Personal!AF168</f>
        <v>0</v>
      </c>
      <c r="Q175" s="156">
        <f>Personal!AG168</f>
        <v>0</v>
      </c>
      <c r="R175" s="156">
        <f>Personal!AH168</f>
        <v>0</v>
      </c>
      <c r="S175" s="156">
        <f>Personal!AI168</f>
        <v>0</v>
      </c>
      <c r="T175" s="156">
        <f>Personal!AJ168</f>
        <v>0</v>
      </c>
      <c r="U175" s="156">
        <f>Personal!AK168</f>
        <v>0</v>
      </c>
      <c r="V175" s="156">
        <f>Personal!AL168</f>
        <v>0</v>
      </c>
    </row>
    <row r="176" spans="2:22" ht="12.75">
      <c r="B176" s="83" t="s">
        <v>275</v>
      </c>
      <c r="C176" s="83"/>
      <c r="D176" s="68">
        <v>22</v>
      </c>
      <c r="E176" s="128">
        <f t="shared" si="13"/>
        <v>0</v>
      </c>
      <c r="F176" s="128">
        <f t="shared" si="12"/>
        <v>0</v>
      </c>
      <c r="G176" s="156">
        <f>Personal!W169</f>
        <v>0</v>
      </c>
      <c r="H176" s="156">
        <f>Personal!X169</f>
        <v>0</v>
      </c>
      <c r="I176" s="156">
        <f>Personal!Y169</f>
        <v>0</v>
      </c>
      <c r="J176" s="156">
        <f>Personal!Z169</f>
        <v>0</v>
      </c>
      <c r="K176" s="156">
        <f>Personal!AA169</f>
        <v>0</v>
      </c>
      <c r="L176" s="156">
        <f>Personal!AB169</f>
        <v>0</v>
      </c>
      <c r="M176" s="156">
        <f>Personal!AC169</f>
        <v>0</v>
      </c>
      <c r="N176" s="156">
        <f>Personal!AD169</f>
        <v>0</v>
      </c>
      <c r="O176" s="156">
        <f>Personal!AE169</f>
        <v>0</v>
      </c>
      <c r="P176" s="156">
        <f>Personal!AF169</f>
        <v>0</v>
      </c>
      <c r="Q176" s="156">
        <f>Personal!AG169</f>
        <v>0</v>
      </c>
      <c r="R176" s="156">
        <f>Personal!AH169</f>
        <v>0</v>
      </c>
      <c r="S176" s="156">
        <f>Personal!AI169</f>
        <v>0</v>
      </c>
      <c r="T176" s="156">
        <f>Personal!AJ169</f>
        <v>0</v>
      </c>
      <c r="U176" s="156">
        <f>Personal!AK169</f>
        <v>0</v>
      </c>
      <c r="V176" s="156">
        <f>Personal!AL169</f>
        <v>0</v>
      </c>
    </row>
    <row r="177" spans="2:22" ht="12.75">
      <c r="B177" s="83" t="s">
        <v>276</v>
      </c>
      <c r="C177" s="83"/>
      <c r="D177" s="68">
        <v>23</v>
      </c>
      <c r="E177" s="128">
        <f t="shared" si="13"/>
        <v>0</v>
      </c>
      <c r="F177" s="128">
        <f t="shared" si="12"/>
        <v>0</v>
      </c>
      <c r="G177" s="156">
        <f>Personal!W170</f>
        <v>0</v>
      </c>
      <c r="H177" s="156">
        <f>Personal!X170</f>
        <v>0</v>
      </c>
      <c r="I177" s="156">
        <f>Personal!Y170</f>
        <v>0</v>
      </c>
      <c r="J177" s="156">
        <f>Personal!Z170</f>
        <v>0</v>
      </c>
      <c r="K177" s="156">
        <f>Personal!AA170</f>
        <v>0</v>
      </c>
      <c r="L177" s="156">
        <f>Personal!AB170</f>
        <v>0</v>
      </c>
      <c r="M177" s="156">
        <f>Personal!AC170</f>
        <v>0</v>
      </c>
      <c r="N177" s="156">
        <f>Personal!AD170</f>
        <v>0</v>
      </c>
      <c r="O177" s="156">
        <f>Personal!AE170</f>
        <v>0</v>
      </c>
      <c r="P177" s="156">
        <f>Personal!AF170</f>
        <v>0</v>
      </c>
      <c r="Q177" s="156">
        <f>Personal!AG170</f>
        <v>0</v>
      </c>
      <c r="R177" s="156">
        <f>Personal!AH170</f>
        <v>0</v>
      </c>
      <c r="S177" s="156">
        <f>Personal!AI170</f>
        <v>0</v>
      </c>
      <c r="T177" s="156">
        <f>Personal!AJ170</f>
        <v>0</v>
      </c>
      <c r="U177" s="156">
        <f>Personal!AK170</f>
        <v>0</v>
      </c>
      <c r="V177" s="156">
        <f>Personal!AL170</f>
        <v>0</v>
      </c>
    </row>
    <row r="178" spans="2:22" ht="12.75">
      <c r="B178" s="83" t="s">
        <v>277</v>
      </c>
      <c r="C178" s="83"/>
      <c r="D178" s="68">
        <v>24</v>
      </c>
      <c r="E178" s="128">
        <f t="shared" si="13"/>
        <v>0</v>
      </c>
      <c r="F178" s="128">
        <f t="shared" si="12"/>
        <v>0</v>
      </c>
      <c r="G178" s="156">
        <f>Personal!W171</f>
        <v>0</v>
      </c>
      <c r="H178" s="156">
        <f>Personal!X171</f>
        <v>0</v>
      </c>
      <c r="I178" s="156">
        <f>Personal!Y171</f>
        <v>0</v>
      </c>
      <c r="J178" s="156">
        <f>Personal!Z171</f>
        <v>0</v>
      </c>
      <c r="K178" s="156">
        <f>Personal!AA171</f>
        <v>0</v>
      </c>
      <c r="L178" s="156">
        <f>Personal!AB171</f>
        <v>0</v>
      </c>
      <c r="M178" s="156">
        <f>Personal!AC171</f>
        <v>0</v>
      </c>
      <c r="N178" s="156">
        <f>Personal!AD171</f>
        <v>0</v>
      </c>
      <c r="O178" s="156">
        <f>Personal!AE171</f>
        <v>0</v>
      </c>
      <c r="P178" s="156">
        <f>Personal!AF171</f>
        <v>0</v>
      </c>
      <c r="Q178" s="156">
        <f>Personal!AG171</f>
        <v>0</v>
      </c>
      <c r="R178" s="156">
        <f>Personal!AH171</f>
        <v>0</v>
      </c>
      <c r="S178" s="156">
        <f>Personal!AI171</f>
        <v>0</v>
      </c>
      <c r="T178" s="156">
        <f>Personal!AJ171</f>
        <v>0</v>
      </c>
      <c r="U178" s="156">
        <f>Personal!AK171</f>
        <v>0</v>
      </c>
      <c r="V178" s="156">
        <f>Personal!AL171</f>
        <v>0</v>
      </c>
    </row>
    <row r="179" spans="2:22" ht="12.75">
      <c r="B179" s="83" t="s">
        <v>278</v>
      </c>
      <c r="C179" s="83"/>
      <c r="D179" s="68">
        <v>25</v>
      </c>
      <c r="E179" s="128">
        <f t="shared" si="13"/>
        <v>0</v>
      </c>
      <c r="F179" s="128">
        <f t="shared" si="12"/>
        <v>0</v>
      </c>
      <c r="G179" s="156">
        <f>Personal!W172</f>
        <v>0</v>
      </c>
      <c r="H179" s="156">
        <f>Personal!X172</f>
        <v>0</v>
      </c>
      <c r="I179" s="156">
        <f>Personal!Y172</f>
        <v>0</v>
      </c>
      <c r="J179" s="156">
        <f>Personal!Z172</f>
        <v>0</v>
      </c>
      <c r="K179" s="156">
        <f>Personal!AA172</f>
        <v>0</v>
      </c>
      <c r="L179" s="156">
        <f>Personal!AB172</f>
        <v>0</v>
      </c>
      <c r="M179" s="156">
        <f>Personal!AC172</f>
        <v>0</v>
      </c>
      <c r="N179" s="156">
        <f>Personal!AD172</f>
        <v>0</v>
      </c>
      <c r="O179" s="156">
        <f>Personal!AE172</f>
        <v>0</v>
      </c>
      <c r="P179" s="156">
        <f>Personal!AF172</f>
        <v>0</v>
      </c>
      <c r="Q179" s="156">
        <f>Personal!AG172</f>
        <v>0</v>
      </c>
      <c r="R179" s="156">
        <f>Personal!AH172</f>
        <v>0</v>
      </c>
      <c r="S179" s="156">
        <f>Personal!AI172</f>
        <v>0</v>
      </c>
      <c r="T179" s="156">
        <f>Personal!AJ172</f>
        <v>0</v>
      </c>
      <c r="U179" s="156">
        <f>Personal!AK172</f>
        <v>0</v>
      </c>
      <c r="V179" s="156">
        <f>Personal!AL172</f>
        <v>0</v>
      </c>
    </row>
    <row r="180" spans="2:22" ht="12.75">
      <c r="B180" s="83" t="s">
        <v>279</v>
      </c>
      <c r="C180" s="83"/>
      <c r="D180" s="68">
        <v>26</v>
      </c>
      <c r="E180" s="128">
        <f t="shared" si="13"/>
        <v>0</v>
      </c>
      <c r="F180" s="128">
        <f t="shared" si="12"/>
        <v>0</v>
      </c>
      <c r="G180" s="156">
        <f>Personal!W173</f>
        <v>0</v>
      </c>
      <c r="H180" s="156">
        <f>Personal!X173</f>
        <v>0</v>
      </c>
      <c r="I180" s="156">
        <f>Personal!Y173</f>
        <v>0</v>
      </c>
      <c r="J180" s="156">
        <f>Personal!Z173</f>
        <v>0</v>
      </c>
      <c r="K180" s="156">
        <f>Personal!AA173</f>
        <v>0</v>
      </c>
      <c r="L180" s="156">
        <f>Personal!AB173</f>
        <v>0</v>
      </c>
      <c r="M180" s="156">
        <f>Personal!AC173</f>
        <v>0</v>
      </c>
      <c r="N180" s="156">
        <f>Personal!AD173</f>
        <v>0</v>
      </c>
      <c r="O180" s="156">
        <f>Personal!AE173</f>
        <v>0</v>
      </c>
      <c r="P180" s="156">
        <f>Personal!AF173</f>
        <v>0</v>
      </c>
      <c r="Q180" s="156">
        <f>Personal!AG173</f>
        <v>0</v>
      </c>
      <c r="R180" s="156">
        <f>Personal!AH173</f>
        <v>0</v>
      </c>
      <c r="S180" s="156">
        <f>Personal!AI173</f>
        <v>0</v>
      </c>
      <c r="T180" s="156">
        <f>Personal!AJ173</f>
        <v>0</v>
      </c>
      <c r="U180" s="156">
        <f>Personal!AK173</f>
        <v>0</v>
      </c>
      <c r="V180" s="156">
        <f>Personal!AL173</f>
        <v>0</v>
      </c>
    </row>
    <row r="181" spans="2:22" ht="12.75">
      <c r="B181" s="83" t="s">
        <v>280</v>
      </c>
      <c r="C181" s="83"/>
      <c r="D181" s="68">
        <v>27</v>
      </c>
      <c r="E181" s="128">
        <f t="shared" si="13"/>
        <v>0</v>
      </c>
      <c r="F181" s="128">
        <f t="shared" si="12"/>
        <v>0</v>
      </c>
      <c r="G181" s="156">
        <f>Personal!W174</f>
        <v>0</v>
      </c>
      <c r="H181" s="156">
        <f>Personal!X174</f>
        <v>0</v>
      </c>
      <c r="I181" s="156">
        <f>Personal!Y174</f>
        <v>0</v>
      </c>
      <c r="J181" s="156">
        <f>Personal!Z174</f>
        <v>0</v>
      </c>
      <c r="K181" s="156">
        <f>Personal!AA174</f>
        <v>0</v>
      </c>
      <c r="L181" s="156">
        <f>Personal!AB174</f>
        <v>0</v>
      </c>
      <c r="M181" s="156">
        <f>Personal!AC174</f>
        <v>0</v>
      </c>
      <c r="N181" s="156">
        <f>Personal!AD174</f>
        <v>0</v>
      </c>
      <c r="O181" s="156">
        <f>Personal!AE174</f>
        <v>0</v>
      </c>
      <c r="P181" s="156">
        <f>Personal!AF174</f>
        <v>0</v>
      </c>
      <c r="Q181" s="156">
        <f>Personal!AG174</f>
        <v>0</v>
      </c>
      <c r="R181" s="156">
        <f>Personal!AH174</f>
        <v>0</v>
      </c>
      <c r="S181" s="156">
        <f>Personal!AI174</f>
        <v>0</v>
      </c>
      <c r="T181" s="156">
        <f>Personal!AJ174</f>
        <v>0</v>
      </c>
      <c r="U181" s="156">
        <f>Personal!AK174</f>
        <v>0</v>
      </c>
      <c r="V181" s="156">
        <f>Personal!AL174</f>
        <v>0</v>
      </c>
    </row>
    <row r="182" spans="2:22" ht="12.75">
      <c r="B182" s="83" t="s">
        <v>281</v>
      </c>
      <c r="C182" s="83"/>
      <c r="D182" s="68">
        <v>28</v>
      </c>
      <c r="E182" s="128">
        <f t="shared" si="13"/>
        <v>0</v>
      </c>
      <c r="F182" s="128">
        <f t="shared" si="12"/>
        <v>0</v>
      </c>
      <c r="G182" s="156">
        <f>Personal!W175</f>
        <v>0</v>
      </c>
      <c r="H182" s="156">
        <f>Personal!X175</f>
        <v>0</v>
      </c>
      <c r="I182" s="156">
        <f>Personal!Y175</f>
        <v>0</v>
      </c>
      <c r="J182" s="156">
        <f>Personal!Z175</f>
        <v>0</v>
      </c>
      <c r="K182" s="156">
        <f>Personal!AA175</f>
        <v>0</v>
      </c>
      <c r="L182" s="156">
        <f>Personal!AB175</f>
        <v>0</v>
      </c>
      <c r="M182" s="156">
        <f>Personal!AC175</f>
        <v>0</v>
      </c>
      <c r="N182" s="156">
        <f>Personal!AD175</f>
        <v>0</v>
      </c>
      <c r="O182" s="156">
        <f>Personal!AE175</f>
        <v>0</v>
      </c>
      <c r="P182" s="156">
        <f>Personal!AF175</f>
        <v>0</v>
      </c>
      <c r="Q182" s="156">
        <f>Personal!AG175</f>
        <v>0</v>
      </c>
      <c r="R182" s="156">
        <f>Personal!AH175</f>
        <v>0</v>
      </c>
      <c r="S182" s="156">
        <f>Personal!AI175</f>
        <v>0</v>
      </c>
      <c r="T182" s="156">
        <f>Personal!AJ175</f>
        <v>0</v>
      </c>
      <c r="U182" s="156">
        <f>Personal!AK175</f>
        <v>0</v>
      </c>
      <c r="V182" s="156">
        <f>Personal!AL175</f>
        <v>0</v>
      </c>
    </row>
    <row r="183" spans="2:22" ht="12.75">
      <c r="B183" s="83" t="s">
        <v>282</v>
      </c>
      <c r="C183" s="83"/>
      <c r="D183" s="68">
        <v>29</v>
      </c>
      <c r="E183" s="128">
        <f t="shared" si="13"/>
        <v>0</v>
      </c>
      <c r="F183" s="128">
        <f t="shared" si="12"/>
        <v>0</v>
      </c>
      <c r="G183" s="156">
        <f>Personal!W176</f>
        <v>0</v>
      </c>
      <c r="H183" s="156">
        <f>Personal!X176</f>
        <v>0</v>
      </c>
      <c r="I183" s="156">
        <f>Personal!Y176</f>
        <v>0</v>
      </c>
      <c r="J183" s="156">
        <f>Personal!Z176</f>
        <v>0</v>
      </c>
      <c r="K183" s="156">
        <f>Personal!AA176</f>
        <v>0</v>
      </c>
      <c r="L183" s="156">
        <f>Personal!AB176</f>
        <v>0</v>
      </c>
      <c r="M183" s="156">
        <f>Personal!AC176</f>
        <v>0</v>
      </c>
      <c r="N183" s="156">
        <f>Personal!AD176</f>
        <v>0</v>
      </c>
      <c r="O183" s="156">
        <f>Personal!AE176</f>
        <v>0</v>
      </c>
      <c r="P183" s="156">
        <f>Personal!AF176</f>
        <v>0</v>
      </c>
      <c r="Q183" s="156">
        <f>Personal!AG176</f>
        <v>0</v>
      </c>
      <c r="R183" s="156">
        <f>Personal!AH176</f>
        <v>0</v>
      </c>
      <c r="S183" s="156">
        <f>Personal!AI176</f>
        <v>0</v>
      </c>
      <c r="T183" s="156">
        <f>Personal!AJ176</f>
        <v>0</v>
      </c>
      <c r="U183" s="156">
        <f>Personal!AK176</f>
        <v>0</v>
      </c>
      <c r="V183" s="156">
        <f>Personal!AL176</f>
        <v>0</v>
      </c>
    </row>
    <row r="184" spans="2:22" ht="12.75">
      <c r="B184" s="83" t="s">
        <v>283</v>
      </c>
      <c r="C184" s="83"/>
      <c r="D184" s="68">
        <v>30</v>
      </c>
      <c r="E184" s="128">
        <f t="shared" si="13"/>
        <v>0</v>
      </c>
      <c r="F184" s="128">
        <f t="shared" si="12"/>
        <v>0</v>
      </c>
      <c r="G184" s="156">
        <f>Personal!W177</f>
        <v>0</v>
      </c>
      <c r="H184" s="156">
        <f>Personal!X177</f>
        <v>0</v>
      </c>
      <c r="I184" s="156">
        <f>Personal!Y177</f>
        <v>0</v>
      </c>
      <c r="J184" s="156">
        <f>Personal!Z177</f>
        <v>0</v>
      </c>
      <c r="K184" s="156">
        <f>Personal!AA177</f>
        <v>0</v>
      </c>
      <c r="L184" s="156">
        <f>Personal!AB177</f>
        <v>0</v>
      </c>
      <c r="M184" s="156">
        <f>Personal!AC177</f>
        <v>0</v>
      </c>
      <c r="N184" s="156">
        <f>Personal!AD177</f>
        <v>0</v>
      </c>
      <c r="O184" s="156">
        <f>Personal!AE177</f>
        <v>0</v>
      </c>
      <c r="P184" s="156">
        <f>Personal!AF177</f>
        <v>0</v>
      </c>
      <c r="Q184" s="156">
        <f>Personal!AG177</f>
        <v>0</v>
      </c>
      <c r="R184" s="156">
        <f>Personal!AH177</f>
        <v>0</v>
      </c>
      <c r="S184" s="156">
        <f>Personal!AI177</f>
        <v>0</v>
      </c>
      <c r="T184" s="156">
        <f>Personal!AJ177</f>
        <v>0</v>
      </c>
      <c r="U184" s="156">
        <f>Personal!AK177</f>
        <v>0</v>
      </c>
      <c r="V184" s="156">
        <f>Personal!AL177</f>
        <v>0</v>
      </c>
    </row>
    <row r="185" spans="2:22" ht="12.75">
      <c r="B185" s="83" t="s">
        <v>284</v>
      </c>
      <c r="C185" s="83"/>
      <c r="D185" s="68">
        <v>31</v>
      </c>
      <c r="E185" s="128">
        <f t="shared" si="13"/>
        <v>0</v>
      </c>
      <c r="F185" s="128">
        <f t="shared" si="12"/>
        <v>0</v>
      </c>
      <c r="G185" s="156">
        <f>Personal!W178</f>
        <v>0</v>
      </c>
      <c r="H185" s="156">
        <f>Personal!X178</f>
        <v>0</v>
      </c>
      <c r="I185" s="156">
        <f>Personal!Y178</f>
        <v>0</v>
      </c>
      <c r="J185" s="156">
        <f>Personal!Z178</f>
        <v>0</v>
      </c>
      <c r="K185" s="156">
        <f>Personal!AA178</f>
        <v>0</v>
      </c>
      <c r="L185" s="156">
        <f>Personal!AB178</f>
        <v>0</v>
      </c>
      <c r="M185" s="156">
        <f>Personal!AC178</f>
        <v>0</v>
      </c>
      <c r="N185" s="156">
        <f>Personal!AD178</f>
        <v>0</v>
      </c>
      <c r="O185" s="156">
        <f>Personal!AE178</f>
        <v>0</v>
      </c>
      <c r="P185" s="156">
        <f>Personal!AF178</f>
        <v>0</v>
      </c>
      <c r="Q185" s="156">
        <f>Personal!AG178</f>
        <v>0</v>
      </c>
      <c r="R185" s="156">
        <f>Personal!AH178</f>
        <v>0</v>
      </c>
      <c r="S185" s="156">
        <f>Personal!AI178</f>
        <v>0</v>
      </c>
      <c r="T185" s="156">
        <f>Personal!AJ178</f>
        <v>0</v>
      </c>
      <c r="U185" s="156">
        <f>Personal!AK178</f>
        <v>0</v>
      </c>
      <c r="V185" s="156">
        <f>Personal!AL178</f>
        <v>0</v>
      </c>
    </row>
    <row r="186" spans="2:22" ht="12.75">
      <c r="B186" s="83" t="s">
        <v>285</v>
      </c>
      <c r="C186" s="83"/>
      <c r="D186" s="68">
        <v>32</v>
      </c>
      <c r="E186" s="128">
        <f t="shared" si="13"/>
        <v>0</v>
      </c>
      <c r="F186" s="128">
        <f t="shared" si="12"/>
        <v>0</v>
      </c>
      <c r="G186" s="156">
        <f>Personal!W179</f>
        <v>0</v>
      </c>
      <c r="H186" s="156">
        <f>Personal!X179</f>
        <v>0</v>
      </c>
      <c r="I186" s="156">
        <f>Personal!Y179</f>
        <v>0</v>
      </c>
      <c r="J186" s="156">
        <f>Personal!Z179</f>
        <v>0</v>
      </c>
      <c r="K186" s="156">
        <f>Personal!AA179</f>
        <v>0</v>
      </c>
      <c r="L186" s="156">
        <f>Personal!AB179</f>
        <v>0</v>
      </c>
      <c r="M186" s="156">
        <f>Personal!AC179</f>
        <v>0</v>
      </c>
      <c r="N186" s="156">
        <f>Personal!AD179</f>
        <v>0</v>
      </c>
      <c r="O186" s="156">
        <f>Personal!AE179</f>
        <v>0</v>
      </c>
      <c r="P186" s="156">
        <f>Personal!AF179</f>
        <v>0</v>
      </c>
      <c r="Q186" s="156">
        <f>Personal!AG179</f>
        <v>0</v>
      </c>
      <c r="R186" s="156">
        <f>Personal!AH179</f>
        <v>0</v>
      </c>
      <c r="S186" s="156">
        <f>Personal!AI179</f>
        <v>0</v>
      </c>
      <c r="T186" s="156">
        <f>Personal!AJ179</f>
        <v>0</v>
      </c>
      <c r="U186" s="156">
        <f>Personal!AK179</f>
        <v>0</v>
      </c>
      <c r="V186" s="156">
        <f>Personal!AL179</f>
        <v>0</v>
      </c>
    </row>
    <row r="187" spans="2:22" ht="12.75">
      <c r="B187" s="83" t="s">
        <v>286</v>
      </c>
      <c r="C187" s="83"/>
      <c r="D187" s="68">
        <v>33</v>
      </c>
      <c r="E187" s="128">
        <f t="shared" si="13"/>
        <v>0</v>
      </c>
      <c r="F187" s="128">
        <f t="shared" si="12"/>
        <v>0</v>
      </c>
      <c r="G187" s="156">
        <f>Personal!W180</f>
        <v>0</v>
      </c>
      <c r="H187" s="156">
        <f>Personal!X180</f>
        <v>0</v>
      </c>
      <c r="I187" s="156">
        <f>Personal!Y180</f>
        <v>0</v>
      </c>
      <c r="J187" s="156">
        <f>Personal!Z180</f>
        <v>0</v>
      </c>
      <c r="K187" s="156">
        <f>Personal!AA180</f>
        <v>0</v>
      </c>
      <c r="L187" s="156">
        <f>Personal!AB180</f>
        <v>0</v>
      </c>
      <c r="M187" s="156">
        <f>Personal!AC180</f>
        <v>0</v>
      </c>
      <c r="N187" s="156">
        <f>Personal!AD180</f>
        <v>0</v>
      </c>
      <c r="O187" s="156">
        <f>Personal!AE180</f>
        <v>0</v>
      </c>
      <c r="P187" s="156">
        <f>Personal!AF180</f>
        <v>0</v>
      </c>
      <c r="Q187" s="156">
        <f>Personal!AG180</f>
        <v>0</v>
      </c>
      <c r="R187" s="156">
        <f>Personal!AH180</f>
        <v>0</v>
      </c>
      <c r="S187" s="156">
        <f>Personal!AI180</f>
        <v>0</v>
      </c>
      <c r="T187" s="156">
        <f>Personal!AJ180</f>
        <v>0</v>
      </c>
      <c r="U187" s="156">
        <f>Personal!AK180</f>
        <v>0</v>
      </c>
      <c r="V187" s="156">
        <f>Personal!AL180</f>
        <v>0</v>
      </c>
    </row>
    <row r="188" spans="2:22" ht="12.75">
      <c r="B188" s="83" t="s">
        <v>287</v>
      </c>
      <c r="C188" s="83"/>
      <c r="D188" s="68">
        <v>34</v>
      </c>
      <c r="E188" s="128">
        <f t="shared" si="13"/>
        <v>0</v>
      </c>
      <c r="F188" s="128">
        <f t="shared" si="12"/>
        <v>0</v>
      </c>
      <c r="G188" s="156">
        <f>Personal!W181</f>
        <v>0</v>
      </c>
      <c r="H188" s="156">
        <f>Personal!X181</f>
        <v>0</v>
      </c>
      <c r="I188" s="156">
        <f>Personal!Y181</f>
        <v>0</v>
      </c>
      <c r="J188" s="156">
        <f>Personal!Z181</f>
        <v>0</v>
      </c>
      <c r="K188" s="156">
        <f>Personal!AA181</f>
        <v>0</v>
      </c>
      <c r="L188" s="156">
        <f>Personal!AB181</f>
        <v>0</v>
      </c>
      <c r="M188" s="156">
        <f>Personal!AC181</f>
        <v>0</v>
      </c>
      <c r="N188" s="156">
        <f>Personal!AD181</f>
        <v>0</v>
      </c>
      <c r="O188" s="156">
        <f>Personal!AE181</f>
        <v>0</v>
      </c>
      <c r="P188" s="156">
        <f>Personal!AF181</f>
        <v>0</v>
      </c>
      <c r="Q188" s="156">
        <f>Personal!AG181</f>
        <v>0</v>
      </c>
      <c r="R188" s="156">
        <f>Personal!AH181</f>
        <v>0</v>
      </c>
      <c r="S188" s="156">
        <f>Personal!AI181</f>
        <v>0</v>
      </c>
      <c r="T188" s="156">
        <f>Personal!AJ181</f>
        <v>0</v>
      </c>
      <c r="U188" s="156">
        <f>Personal!AK181</f>
        <v>0</v>
      </c>
      <c r="V188" s="156">
        <f>Personal!AL181</f>
        <v>0</v>
      </c>
    </row>
    <row r="189" spans="2:22" ht="12.75">
      <c r="B189" s="83" t="s">
        <v>288</v>
      </c>
      <c r="C189" s="83"/>
      <c r="D189" s="68">
        <v>35</v>
      </c>
      <c r="E189" s="128">
        <f t="shared" si="13"/>
        <v>0</v>
      </c>
      <c r="F189" s="128">
        <f t="shared" si="12"/>
        <v>0</v>
      </c>
      <c r="G189" s="156">
        <f>Personal!W182</f>
        <v>0</v>
      </c>
      <c r="H189" s="156">
        <f>Personal!X182</f>
        <v>0</v>
      </c>
      <c r="I189" s="156">
        <f>Personal!Y182</f>
        <v>0</v>
      </c>
      <c r="J189" s="156">
        <f>Personal!Z182</f>
        <v>0</v>
      </c>
      <c r="K189" s="156">
        <f>Personal!AA182</f>
        <v>0</v>
      </c>
      <c r="L189" s="156">
        <f>Personal!AB182</f>
        <v>0</v>
      </c>
      <c r="M189" s="156">
        <f>Personal!AC182</f>
        <v>0</v>
      </c>
      <c r="N189" s="156">
        <f>Personal!AD182</f>
        <v>0</v>
      </c>
      <c r="O189" s="156">
        <f>Personal!AE182</f>
        <v>0</v>
      </c>
      <c r="P189" s="156">
        <f>Personal!AF182</f>
        <v>0</v>
      </c>
      <c r="Q189" s="156">
        <f>Personal!AG182</f>
        <v>0</v>
      </c>
      <c r="R189" s="156">
        <f>Personal!AH182</f>
        <v>0</v>
      </c>
      <c r="S189" s="156">
        <f>Personal!AI182</f>
        <v>0</v>
      </c>
      <c r="T189" s="156">
        <f>Personal!AJ182</f>
        <v>0</v>
      </c>
      <c r="U189" s="156">
        <f>Personal!AK182</f>
        <v>0</v>
      </c>
      <c r="V189" s="156">
        <f>Personal!AL182</f>
        <v>0</v>
      </c>
    </row>
    <row r="190" spans="2:22" ht="12.75">
      <c r="B190" s="83" t="s">
        <v>289</v>
      </c>
      <c r="C190" s="83"/>
      <c r="D190" s="68">
        <v>36</v>
      </c>
      <c r="E190" s="128">
        <f t="shared" si="13"/>
        <v>0</v>
      </c>
      <c r="F190" s="128">
        <f t="shared" si="12"/>
        <v>0</v>
      </c>
      <c r="G190" s="156">
        <f>Personal!W183</f>
        <v>0</v>
      </c>
      <c r="H190" s="156">
        <f>Personal!X183</f>
        <v>0</v>
      </c>
      <c r="I190" s="156">
        <f>Personal!Y183</f>
        <v>0</v>
      </c>
      <c r="J190" s="156">
        <f>Personal!Z183</f>
        <v>0</v>
      </c>
      <c r="K190" s="156">
        <f>Personal!AA183</f>
        <v>0</v>
      </c>
      <c r="L190" s="156">
        <f>Personal!AB183</f>
        <v>0</v>
      </c>
      <c r="M190" s="156">
        <f>Personal!AC183</f>
        <v>0</v>
      </c>
      <c r="N190" s="156">
        <f>Personal!AD183</f>
        <v>0</v>
      </c>
      <c r="O190" s="156">
        <f>Personal!AE183</f>
        <v>0</v>
      </c>
      <c r="P190" s="156">
        <f>Personal!AF183</f>
        <v>0</v>
      </c>
      <c r="Q190" s="156">
        <f>Personal!AG183</f>
        <v>0</v>
      </c>
      <c r="R190" s="156">
        <f>Personal!AH183</f>
        <v>0</v>
      </c>
      <c r="S190" s="156">
        <f>Personal!AI183</f>
        <v>0</v>
      </c>
      <c r="T190" s="156">
        <f>Personal!AJ183</f>
        <v>0</v>
      </c>
      <c r="U190" s="156">
        <f>Personal!AK183</f>
        <v>0</v>
      </c>
      <c r="V190" s="156">
        <f>Personal!AL183</f>
        <v>0</v>
      </c>
    </row>
    <row r="191" spans="2:22" ht="12.75">
      <c r="B191" s="83" t="s">
        <v>290</v>
      </c>
      <c r="C191" s="83"/>
      <c r="D191" s="68">
        <v>37</v>
      </c>
      <c r="E191" s="128">
        <f t="shared" si="13"/>
        <v>0</v>
      </c>
      <c r="F191" s="128">
        <f t="shared" si="12"/>
        <v>0</v>
      </c>
      <c r="G191" s="156">
        <f>Personal!W184</f>
        <v>0</v>
      </c>
      <c r="H191" s="156">
        <f>Personal!X184</f>
        <v>0</v>
      </c>
      <c r="I191" s="156">
        <f>Personal!Y184</f>
        <v>0</v>
      </c>
      <c r="J191" s="156">
        <f>Personal!Z184</f>
        <v>0</v>
      </c>
      <c r="K191" s="156">
        <f>Personal!AA184</f>
        <v>0</v>
      </c>
      <c r="L191" s="156">
        <f>Personal!AB184</f>
        <v>0</v>
      </c>
      <c r="M191" s="156">
        <f>Personal!AC184</f>
        <v>0</v>
      </c>
      <c r="N191" s="156">
        <f>Personal!AD184</f>
        <v>0</v>
      </c>
      <c r="O191" s="156">
        <f>Personal!AE184</f>
        <v>0</v>
      </c>
      <c r="P191" s="156">
        <f>Personal!AF184</f>
        <v>0</v>
      </c>
      <c r="Q191" s="156">
        <f>Personal!AG184</f>
        <v>0</v>
      </c>
      <c r="R191" s="156">
        <f>Personal!AH184</f>
        <v>0</v>
      </c>
      <c r="S191" s="156">
        <f>Personal!AI184</f>
        <v>0</v>
      </c>
      <c r="T191" s="156">
        <f>Personal!AJ184</f>
        <v>0</v>
      </c>
      <c r="U191" s="156">
        <f>Personal!AK184</f>
        <v>0</v>
      </c>
      <c r="V191" s="156">
        <f>Personal!AL184</f>
        <v>0</v>
      </c>
    </row>
    <row r="194" spans="2:10" ht="12.75">
      <c r="B194" s="73" t="s">
        <v>909</v>
      </c>
      <c r="C194" s="74"/>
      <c r="D194" s="74"/>
      <c r="E194" s="74"/>
      <c r="F194" s="74"/>
      <c r="G194" s="84"/>
      <c r="H194" s="84"/>
      <c r="I194" s="85"/>
      <c r="J194" s="86" t="s">
        <v>131</v>
      </c>
    </row>
    <row r="195" spans="2:10" ht="12.75">
      <c r="B195" s="73"/>
      <c r="C195" s="74"/>
      <c r="D195" s="74"/>
      <c r="E195" s="74"/>
      <c r="F195" s="74"/>
      <c r="G195" s="84"/>
      <c r="H195" s="84"/>
      <c r="I195" s="85"/>
      <c r="J195" s="86"/>
    </row>
    <row r="196" spans="2:10" ht="12.75">
      <c r="B196" s="260" t="s">
        <v>132</v>
      </c>
      <c r="C196" s="260" t="s">
        <v>152</v>
      </c>
      <c r="D196" s="265" t="s">
        <v>134</v>
      </c>
      <c r="E196" s="265"/>
      <c r="F196" s="265"/>
      <c r="G196" s="265"/>
      <c r="H196" s="265" t="s">
        <v>135</v>
      </c>
      <c r="I196" s="265"/>
      <c r="J196" s="74"/>
    </row>
    <row r="197" spans="2:10" ht="12.75">
      <c r="B197" s="260"/>
      <c r="C197" s="260"/>
      <c r="D197" s="260" t="s">
        <v>136</v>
      </c>
      <c r="E197" s="265" t="s">
        <v>137</v>
      </c>
      <c r="F197" s="265"/>
      <c r="G197" s="265"/>
      <c r="H197" s="260" t="s">
        <v>153</v>
      </c>
      <c r="I197" s="260" t="s">
        <v>151</v>
      </c>
      <c r="J197" s="74"/>
    </row>
    <row r="198" spans="2:10" ht="12.75">
      <c r="B198" s="260"/>
      <c r="C198" s="260"/>
      <c r="D198" s="260"/>
      <c r="E198" s="266" t="s">
        <v>12</v>
      </c>
      <c r="F198" s="266" t="s">
        <v>138</v>
      </c>
      <c r="G198" s="266"/>
      <c r="H198" s="260"/>
      <c r="I198" s="260"/>
      <c r="J198" s="74"/>
    </row>
    <row r="199" spans="2:10" ht="51">
      <c r="B199" s="260"/>
      <c r="C199" s="260"/>
      <c r="D199" s="260"/>
      <c r="E199" s="266"/>
      <c r="F199" s="68" t="s">
        <v>139</v>
      </c>
      <c r="G199" s="87" t="s">
        <v>140</v>
      </c>
      <c r="H199" s="260"/>
      <c r="I199" s="260"/>
      <c r="J199" s="74"/>
    </row>
    <row r="200" spans="2:10" ht="12.75">
      <c r="B200" s="69" t="s">
        <v>141</v>
      </c>
      <c r="C200" s="69" t="s">
        <v>142</v>
      </c>
      <c r="D200" s="69">
        <v>3</v>
      </c>
      <c r="E200" s="69">
        <v>4</v>
      </c>
      <c r="F200" s="69">
        <v>5</v>
      </c>
      <c r="G200" s="69">
        <v>6</v>
      </c>
      <c r="H200" s="69">
        <v>7</v>
      </c>
      <c r="I200" s="69">
        <v>8</v>
      </c>
      <c r="J200" s="74"/>
    </row>
    <row r="201" spans="1:10" ht="12.75">
      <c r="A201" s="67">
        <f>$C$5</f>
      </c>
      <c r="B201" s="138">
        <f>C201+H201</f>
        <v>0</v>
      </c>
      <c r="C201" s="138">
        <f>D201+E201</f>
        <v>0</v>
      </c>
      <c r="D201" s="139">
        <f>Cheltuieli!C18</f>
        <v>0</v>
      </c>
      <c r="E201" s="139">
        <f>Cheltuieli!D18</f>
        <v>0</v>
      </c>
      <c r="F201" s="139">
        <f>Cheltuieli!E18</f>
        <v>0</v>
      </c>
      <c r="G201" s="139">
        <f>Cheltuieli!F18</f>
        <v>0</v>
      </c>
      <c r="H201" s="139">
        <f>Cheltuieli!G18</f>
        <v>0</v>
      </c>
      <c r="I201" s="139">
        <f>Cheltuieli!H18</f>
        <v>0</v>
      </c>
      <c r="J201" s="74"/>
    </row>
    <row r="202" spans="2:10" ht="12.75">
      <c r="B202" s="74"/>
      <c r="C202" s="74"/>
      <c r="D202" s="74"/>
      <c r="E202" s="74"/>
      <c r="F202" s="74"/>
      <c r="G202" s="88"/>
      <c r="H202" s="88"/>
      <c r="I202" s="74"/>
      <c r="J202" s="74"/>
    </row>
    <row r="203" spans="2:10" ht="12.75">
      <c r="B203" s="74"/>
      <c r="C203" s="74"/>
      <c r="D203" s="74"/>
      <c r="E203" s="74"/>
      <c r="F203" s="74"/>
      <c r="G203" s="88"/>
      <c r="H203" s="88"/>
      <c r="I203" s="74"/>
      <c r="J203" s="74"/>
    </row>
    <row r="204" spans="2:10" ht="12.75">
      <c r="B204" s="73" t="s">
        <v>910</v>
      </c>
      <c r="C204" s="74"/>
      <c r="D204" s="74"/>
      <c r="E204" s="74"/>
      <c r="F204" s="74"/>
      <c r="G204" s="88"/>
      <c r="H204" s="74"/>
      <c r="I204" s="89" t="s">
        <v>131</v>
      </c>
      <c r="J204" s="74"/>
    </row>
    <row r="205" spans="2:10" ht="12.75">
      <c r="B205" s="73"/>
      <c r="C205" s="74"/>
      <c r="D205" s="74"/>
      <c r="E205" s="74"/>
      <c r="F205" s="74"/>
      <c r="G205" s="88"/>
      <c r="H205" s="74"/>
      <c r="I205" s="89"/>
      <c r="J205" s="74"/>
    </row>
    <row r="206" spans="2:10" ht="12.75">
      <c r="B206" s="266" t="s">
        <v>133</v>
      </c>
      <c r="C206" s="260" t="s">
        <v>143</v>
      </c>
      <c r="D206" s="260" t="s">
        <v>144</v>
      </c>
      <c r="E206" s="260" t="s">
        <v>145</v>
      </c>
      <c r="F206" s="260" t="s">
        <v>146</v>
      </c>
      <c r="G206" s="266" t="s">
        <v>147</v>
      </c>
      <c r="H206" s="266"/>
      <c r="I206" s="90"/>
      <c r="J206" s="90"/>
    </row>
    <row r="207" spans="2:10" ht="12.75">
      <c r="B207" s="266"/>
      <c r="C207" s="260"/>
      <c r="D207" s="260"/>
      <c r="E207" s="260"/>
      <c r="F207" s="260"/>
      <c r="G207" s="260" t="s">
        <v>148</v>
      </c>
      <c r="H207" s="260" t="s">
        <v>149</v>
      </c>
      <c r="I207" s="264"/>
      <c r="J207" s="264"/>
    </row>
    <row r="208" spans="2:10" ht="12.75">
      <c r="B208" s="266"/>
      <c r="C208" s="260"/>
      <c r="D208" s="260"/>
      <c r="E208" s="260"/>
      <c r="F208" s="260"/>
      <c r="G208" s="260"/>
      <c r="H208" s="260"/>
      <c r="I208" s="264"/>
      <c r="J208" s="264"/>
    </row>
    <row r="209" spans="2:10" ht="12.75">
      <c r="B209" s="266"/>
      <c r="C209" s="260"/>
      <c r="D209" s="260"/>
      <c r="E209" s="260"/>
      <c r="F209" s="260"/>
      <c r="G209" s="260"/>
      <c r="H209" s="260"/>
      <c r="I209" s="264"/>
      <c r="J209" s="264"/>
    </row>
    <row r="210" spans="2:10" ht="13.5" thickBot="1">
      <c r="B210" s="91" t="s">
        <v>150</v>
      </c>
      <c r="C210" s="69">
        <v>2</v>
      </c>
      <c r="D210" s="69">
        <v>3</v>
      </c>
      <c r="E210" s="69">
        <v>4</v>
      </c>
      <c r="F210" s="69">
        <v>5</v>
      </c>
      <c r="G210" s="69">
        <v>6</v>
      </c>
      <c r="H210" s="69">
        <v>7</v>
      </c>
      <c r="I210" s="92"/>
      <c r="J210" s="92"/>
    </row>
    <row r="211" spans="1:10" ht="14.25" thickBot="1" thickTop="1">
      <c r="A211" s="67">
        <f>$C$5</f>
      </c>
      <c r="B211" s="138">
        <f>C211+D211+E211+F211+G211</f>
        <v>0</v>
      </c>
      <c r="C211" s="139">
        <f>Cheltuieli!B27</f>
        <v>0</v>
      </c>
      <c r="D211" s="139">
        <f>Cheltuieli!C27</f>
        <v>0</v>
      </c>
      <c r="E211" s="139">
        <f>Cheltuieli!D27</f>
        <v>0</v>
      </c>
      <c r="F211" s="139">
        <f>Cheltuieli!E27</f>
        <v>0</v>
      </c>
      <c r="G211" s="139">
        <f>Cheltuieli!F27</f>
        <v>0</v>
      </c>
      <c r="H211" s="139">
        <f>Cheltuieli!G27</f>
        <v>0</v>
      </c>
      <c r="I211" s="93"/>
      <c r="J211" s="94" t="b">
        <f>B211=C201</f>
        <v>1</v>
      </c>
    </row>
    <row r="212" spans="2:10" ht="13.5" thickTop="1">
      <c r="B212" s="74"/>
      <c r="C212" s="74"/>
      <c r="D212" s="74"/>
      <c r="E212" s="74"/>
      <c r="F212" s="74"/>
      <c r="G212" s="74"/>
      <c r="H212" s="74"/>
      <c r="I212" s="74"/>
      <c r="J212" s="74"/>
    </row>
    <row r="213" spans="2:10" ht="12.75">
      <c r="B213" s="95" t="s">
        <v>911</v>
      </c>
      <c r="C213" s="74"/>
      <c r="D213" s="74"/>
      <c r="E213" s="74"/>
      <c r="F213" s="74"/>
      <c r="G213" s="74"/>
      <c r="H213" s="74"/>
      <c r="I213" s="74"/>
      <c r="J213" s="74"/>
    </row>
  </sheetData>
  <sheetProtection/>
  <mergeCells count="96">
    <mergeCell ref="F22:H22"/>
    <mergeCell ref="C23:C24"/>
    <mergeCell ref="D23:E23"/>
    <mergeCell ref="F23:F24"/>
    <mergeCell ref="G23:H23"/>
    <mergeCell ref="B29:B31"/>
    <mergeCell ref="C29:C31"/>
    <mergeCell ref="D29:D31"/>
    <mergeCell ref="E29:E31"/>
    <mergeCell ref="B22:B24"/>
    <mergeCell ref="C22:E22"/>
    <mergeCell ref="B39:B41"/>
    <mergeCell ref="C39:C41"/>
    <mergeCell ref="D39:D41"/>
    <mergeCell ref="E39:F40"/>
    <mergeCell ref="G39:T39"/>
    <mergeCell ref="G40:H40"/>
    <mergeCell ref="I40:J40"/>
    <mergeCell ref="K40:L40"/>
    <mergeCell ref="M40:N40"/>
    <mergeCell ref="O40:P40"/>
    <mergeCell ref="Q40:R40"/>
    <mergeCell ref="S40:T40"/>
    <mergeCell ref="B62:B64"/>
    <mergeCell ref="C62:C64"/>
    <mergeCell ref="D62:D64"/>
    <mergeCell ref="E62:E63"/>
    <mergeCell ref="F62:Q62"/>
    <mergeCell ref="R62:U62"/>
    <mergeCell ref="F63:G63"/>
    <mergeCell ref="H63:I63"/>
    <mergeCell ref="J63:K63"/>
    <mergeCell ref="L63:M63"/>
    <mergeCell ref="N63:O63"/>
    <mergeCell ref="P63:Q63"/>
    <mergeCell ref="R63:S63"/>
    <mergeCell ref="S151:V151"/>
    <mergeCell ref="G152:H152"/>
    <mergeCell ref="I152:J152"/>
    <mergeCell ref="K152:L152"/>
    <mergeCell ref="M152:N152"/>
    <mergeCell ref="O152:P152"/>
    <mergeCell ref="Q152:R152"/>
    <mergeCell ref="S152:T152"/>
    <mergeCell ref="B154:C154"/>
    <mergeCell ref="B155:C155"/>
    <mergeCell ref="B151:C153"/>
    <mergeCell ref="D151:D153"/>
    <mergeCell ref="E151:E153"/>
    <mergeCell ref="F151:F153"/>
    <mergeCell ref="B156:C156"/>
    <mergeCell ref="B157:C157"/>
    <mergeCell ref="B169:C169"/>
    <mergeCell ref="B196:B199"/>
    <mergeCell ref="C196:C199"/>
    <mergeCell ref="D196:G196"/>
    <mergeCell ref="D197:D199"/>
    <mergeCell ref="E197:G197"/>
    <mergeCell ref="H197:H199"/>
    <mergeCell ref="I197:I199"/>
    <mergeCell ref="E198:E199"/>
    <mergeCell ref="F198:G198"/>
    <mergeCell ref="B206:B209"/>
    <mergeCell ref="C206:C209"/>
    <mergeCell ref="D206:D209"/>
    <mergeCell ref="E206:E209"/>
    <mergeCell ref="F206:F209"/>
    <mergeCell ref="G206:H206"/>
    <mergeCell ref="G207:G209"/>
    <mergeCell ref="H207:H209"/>
    <mergeCell ref="AM30:AN30"/>
    <mergeCell ref="S30:T30"/>
    <mergeCell ref="U30:V30"/>
    <mergeCell ref="F29:F31"/>
    <mergeCell ref="I207:I209"/>
    <mergeCell ref="J207:J209"/>
    <mergeCell ref="H196:I196"/>
    <mergeCell ref="U152:V152"/>
    <mergeCell ref="T63:U63"/>
    <mergeCell ref="G151:R151"/>
    <mergeCell ref="Q30:R30"/>
    <mergeCell ref="AO30:AP30"/>
    <mergeCell ref="AC30:AD30"/>
    <mergeCell ref="AE30:AF30"/>
    <mergeCell ref="AG30:AH30"/>
    <mergeCell ref="W30:X30"/>
    <mergeCell ref="Y30:Z30"/>
    <mergeCell ref="AA30:AB30"/>
    <mergeCell ref="AI30:AJ30"/>
    <mergeCell ref="AK30:AL30"/>
    <mergeCell ref="G29:N29"/>
    <mergeCell ref="G30:H30"/>
    <mergeCell ref="I30:J30"/>
    <mergeCell ref="K30:L30"/>
    <mergeCell ref="M30:N30"/>
    <mergeCell ref="O30:P30"/>
  </mergeCells>
  <conditionalFormatting sqref="G26:G28">
    <cfRule type="cellIs" priority="1" dxfId="0" operator="greaterThan" stopIfTrue="1">
      <formula>$G$64</formula>
    </cfRule>
  </conditionalFormatting>
  <conditionalFormatting sqref="J26:J28">
    <cfRule type="cellIs" priority="2" dxfId="0" operator="greaterThan" stopIfTrue="1">
      <formula>$J$63</formula>
    </cfRule>
  </conditionalFormatting>
  <dataValidations count="1">
    <dataValidation allowBlank="1" showInputMessage="1" showErrorMessage="1" error="Copii sub 1 an &lt;= Total copii" sqref="E39 E41:F41 J26:J28 M38:N38 G38:H38 H41:T59 G40:G59 H32:N36 O33:AP36 M31 I31 K31 G26:G36"/>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112"/>
  <sheetViews>
    <sheetView zoomScalePageLayoutView="0" workbookViewId="0" topLeftCell="B1">
      <selection activeCell="F9" sqref="F9"/>
    </sheetView>
  </sheetViews>
  <sheetFormatPr defaultColWidth="22.140625" defaultRowHeight="15" customHeight="1"/>
  <cols>
    <col min="1" max="1" width="28.140625" style="12" customWidth="1"/>
    <col min="2" max="2" width="11.7109375" style="216" customWidth="1"/>
    <col min="3" max="3" width="57.00390625" style="216" customWidth="1"/>
    <col min="4" max="4" width="15.8515625" style="12" customWidth="1"/>
    <col min="5" max="5" width="27.57421875" style="195" bestFit="1" customWidth="1"/>
    <col min="6" max="6" width="47.57421875" style="195" bestFit="1" customWidth="1"/>
    <col min="7" max="7" width="22.421875" style="195" bestFit="1" customWidth="1"/>
    <col min="8" max="8" width="15.8515625" style="12" customWidth="1"/>
    <col min="9" max="10" width="22.140625" style="12" customWidth="1"/>
    <col min="11" max="11" width="4.421875" style="12" bestFit="1" customWidth="1"/>
    <col min="12" max="12" width="38.28125" style="12" customWidth="1"/>
    <col min="13" max="13" width="44.421875" style="12" customWidth="1"/>
    <col min="14" max="14" width="22.140625" style="12" customWidth="1"/>
    <col min="15" max="17" width="22.140625" style="0" customWidth="1"/>
    <col min="18" max="18" width="10.28125" style="12" customWidth="1"/>
    <col min="19" max="19" width="47.00390625" style="12" customWidth="1"/>
    <col min="20" max="20" width="73.00390625" style="12" customWidth="1"/>
    <col min="21" max="16384" width="22.140625" style="12" customWidth="1"/>
  </cols>
  <sheetData>
    <row r="1" spans="1:20" ht="15" customHeight="1">
      <c r="A1" s="219" t="s">
        <v>853</v>
      </c>
      <c r="B1" s="220" t="s">
        <v>854</v>
      </c>
      <c r="C1" s="223" t="s">
        <v>855</v>
      </c>
      <c r="D1" s="220" t="s">
        <v>856</v>
      </c>
      <c r="E1" s="220" t="s">
        <v>857</v>
      </c>
      <c r="F1" s="220" t="s">
        <v>858</v>
      </c>
      <c r="G1" s="220" t="s">
        <v>859</v>
      </c>
      <c r="H1" s="219"/>
      <c r="I1" s="196" t="s">
        <v>16</v>
      </c>
      <c r="J1" s="96" t="s">
        <v>670</v>
      </c>
      <c r="K1" s="105" t="s">
        <v>468</v>
      </c>
      <c r="L1" s="105" t="s">
        <v>469</v>
      </c>
      <c r="M1" s="105" t="s">
        <v>470</v>
      </c>
      <c r="O1" s="105" t="s">
        <v>530</v>
      </c>
      <c r="P1" s="12"/>
      <c r="Q1" s="12"/>
      <c r="R1" s="96" t="s">
        <v>291</v>
      </c>
      <c r="S1" s="96" t="s">
        <v>292</v>
      </c>
      <c r="T1" s="96" t="s">
        <v>293</v>
      </c>
    </row>
    <row r="2" spans="1:28" ht="15" customHeight="1">
      <c r="A2" s="224" t="s">
        <v>531</v>
      </c>
      <c r="B2" s="224" t="s">
        <v>422</v>
      </c>
      <c r="C2" s="224" t="s">
        <v>34</v>
      </c>
      <c r="D2" s="224" t="s">
        <v>950</v>
      </c>
      <c r="E2" s="224" t="s">
        <v>35</v>
      </c>
      <c r="F2" s="224" t="s">
        <v>496</v>
      </c>
      <c r="G2" s="224" t="s">
        <v>20</v>
      </c>
      <c r="H2" s="224" t="s">
        <v>20</v>
      </c>
      <c r="I2" s="197" t="s">
        <v>17</v>
      </c>
      <c r="J2" s="97" t="s">
        <v>671</v>
      </c>
      <c r="K2" s="97">
        <v>1</v>
      </c>
      <c r="L2" s="97" t="s">
        <v>157</v>
      </c>
      <c r="M2" s="97" t="s">
        <v>471</v>
      </c>
      <c r="O2" s="12" t="s">
        <v>672</v>
      </c>
      <c r="P2" s="12"/>
      <c r="Q2" s="12"/>
      <c r="R2" s="97">
        <v>1</v>
      </c>
      <c r="S2" s="98" t="s">
        <v>170</v>
      </c>
      <c r="T2" s="97" t="s">
        <v>294</v>
      </c>
      <c r="U2" s="100"/>
      <c r="V2" s="100"/>
      <c r="W2" s="100"/>
      <c r="X2" s="100"/>
      <c r="Y2" s="100"/>
      <c r="Z2" s="100"/>
      <c r="AA2" s="100"/>
      <c r="AB2" s="100"/>
    </row>
    <row r="3" spans="1:28" ht="15" customHeight="1">
      <c r="A3" s="224" t="s">
        <v>676</v>
      </c>
      <c r="B3" s="224" t="s">
        <v>677</v>
      </c>
      <c r="C3" s="224" t="s">
        <v>678</v>
      </c>
      <c r="D3" s="224" t="s">
        <v>951</v>
      </c>
      <c r="E3" s="224" t="s">
        <v>801</v>
      </c>
      <c r="F3" s="224" t="s">
        <v>679</v>
      </c>
      <c r="G3" s="224" t="s">
        <v>802</v>
      </c>
      <c r="H3" s="224" t="s">
        <v>20</v>
      </c>
      <c r="I3" s="197" t="s">
        <v>18</v>
      </c>
      <c r="J3" s="97" t="s">
        <v>673</v>
      </c>
      <c r="K3" s="97">
        <v>2</v>
      </c>
      <c r="L3" s="97" t="s">
        <v>225</v>
      </c>
      <c r="M3" s="97" t="s">
        <v>347</v>
      </c>
      <c r="O3" s="12" t="s">
        <v>674</v>
      </c>
      <c r="P3" s="12"/>
      <c r="Q3" s="12"/>
      <c r="R3" s="97">
        <v>2</v>
      </c>
      <c r="S3" s="98" t="s">
        <v>171</v>
      </c>
      <c r="T3" s="97" t="s">
        <v>295</v>
      </c>
      <c r="U3" s="100"/>
      <c r="V3" s="100"/>
      <c r="W3" s="100"/>
      <c r="X3" s="100"/>
      <c r="Y3" s="100"/>
      <c r="Z3" s="100"/>
      <c r="AA3" s="100"/>
      <c r="AB3" s="100"/>
    </row>
    <row r="4" spans="1:28" ht="15" customHeight="1">
      <c r="A4" s="224" t="s">
        <v>36</v>
      </c>
      <c r="B4" s="224" t="s">
        <v>803</v>
      </c>
      <c r="C4" s="224" t="s">
        <v>804</v>
      </c>
      <c r="D4" s="224" t="s">
        <v>952</v>
      </c>
      <c r="E4" s="224" t="s">
        <v>725</v>
      </c>
      <c r="F4" s="224" t="s">
        <v>600</v>
      </c>
      <c r="G4" s="224" t="s">
        <v>20</v>
      </c>
      <c r="H4" s="224" t="s">
        <v>20</v>
      </c>
      <c r="K4" s="97">
        <v>3</v>
      </c>
      <c r="L4" s="97" t="s">
        <v>472</v>
      </c>
      <c r="M4" s="97" t="s">
        <v>348</v>
      </c>
      <c r="O4" s="12"/>
      <c r="P4" s="12"/>
      <c r="Q4" s="12"/>
      <c r="R4" s="97">
        <v>3</v>
      </c>
      <c r="S4" s="98" t="s">
        <v>172</v>
      </c>
      <c r="T4" s="97" t="s">
        <v>296</v>
      </c>
      <c r="U4" s="100"/>
      <c r="V4" s="100"/>
      <c r="W4" s="100"/>
      <c r="X4" s="100"/>
      <c r="Y4" s="100"/>
      <c r="Z4" s="100"/>
      <c r="AA4" s="100"/>
      <c r="AB4" s="100"/>
    </row>
    <row r="5" spans="1:28" ht="15" customHeight="1">
      <c r="A5" s="224" t="s">
        <v>953</v>
      </c>
      <c r="B5" s="224" t="s">
        <v>423</v>
      </c>
      <c r="C5" s="224" t="s">
        <v>639</v>
      </c>
      <c r="D5" s="224" t="s">
        <v>954</v>
      </c>
      <c r="E5" s="224" t="s">
        <v>725</v>
      </c>
      <c r="F5" s="224" t="s">
        <v>600</v>
      </c>
      <c r="G5" s="224" t="s">
        <v>20</v>
      </c>
      <c r="H5" s="224" t="s">
        <v>20</v>
      </c>
      <c r="K5" s="97">
        <v>4</v>
      </c>
      <c r="L5" s="97" t="s">
        <v>232</v>
      </c>
      <c r="M5" s="97" t="s">
        <v>353</v>
      </c>
      <c r="O5" s="12"/>
      <c r="P5" s="12"/>
      <c r="Q5" s="12"/>
      <c r="R5" s="97">
        <v>4</v>
      </c>
      <c r="S5" s="98" t="s">
        <v>173</v>
      </c>
      <c r="T5" s="97" t="s">
        <v>297</v>
      </c>
      <c r="U5" s="100"/>
      <c r="V5" s="100"/>
      <c r="W5" s="100"/>
      <c r="X5" s="100"/>
      <c r="Y5" s="100"/>
      <c r="Z5" s="100"/>
      <c r="AA5" s="100"/>
      <c r="AB5" s="100"/>
    </row>
    <row r="6" spans="1:28" ht="15" customHeight="1">
      <c r="A6" s="224" t="s">
        <v>805</v>
      </c>
      <c r="B6" s="224" t="s">
        <v>806</v>
      </c>
      <c r="C6" s="224" t="s">
        <v>807</v>
      </c>
      <c r="D6" s="224" t="s">
        <v>955</v>
      </c>
      <c r="E6" s="224" t="s">
        <v>808</v>
      </c>
      <c r="F6" s="224" t="s">
        <v>809</v>
      </c>
      <c r="G6" s="224" t="s">
        <v>20</v>
      </c>
      <c r="H6" s="224" t="s">
        <v>20</v>
      </c>
      <c r="K6" s="97">
        <v>5</v>
      </c>
      <c r="L6" s="97" t="s">
        <v>236</v>
      </c>
      <c r="M6" s="97" t="s">
        <v>473</v>
      </c>
      <c r="O6" s="12"/>
      <c r="P6" s="12"/>
      <c r="Q6" s="12"/>
      <c r="R6" s="97">
        <v>5</v>
      </c>
      <c r="S6" s="98" t="s">
        <v>174</v>
      </c>
      <c r="T6" s="97" t="s">
        <v>298</v>
      </c>
      <c r="U6" s="100"/>
      <c r="V6" s="100"/>
      <c r="W6" s="100"/>
      <c r="X6" s="100"/>
      <c r="Y6" s="100"/>
      <c r="Z6" s="100"/>
      <c r="AA6" s="100"/>
      <c r="AB6" s="100"/>
    </row>
    <row r="7" spans="1:28" ht="15" customHeight="1">
      <c r="A7" s="224" t="s">
        <v>1070</v>
      </c>
      <c r="B7" s="224" t="s">
        <v>1071</v>
      </c>
      <c r="C7" s="224" t="s">
        <v>1072</v>
      </c>
      <c r="D7" s="224" t="s">
        <v>1073</v>
      </c>
      <c r="E7" s="224" t="s">
        <v>1074</v>
      </c>
      <c r="F7" s="224" t="s">
        <v>1075</v>
      </c>
      <c r="G7" s="224" t="s">
        <v>1076</v>
      </c>
      <c r="H7" s="224" t="s">
        <v>20</v>
      </c>
      <c r="K7" s="97">
        <v>6</v>
      </c>
      <c r="L7" s="12" t="s">
        <v>474</v>
      </c>
      <c r="M7" s="12" t="s">
        <v>475</v>
      </c>
      <c r="O7" s="12"/>
      <c r="P7" s="12"/>
      <c r="Q7" s="12"/>
      <c r="R7" s="97">
        <v>6</v>
      </c>
      <c r="S7" s="98" t="s">
        <v>175</v>
      </c>
      <c r="T7" s="97" t="s">
        <v>299</v>
      </c>
      <c r="U7" s="100"/>
      <c r="V7" s="100"/>
      <c r="W7" s="100"/>
      <c r="X7" s="100"/>
      <c r="Y7" s="100"/>
      <c r="Z7" s="100"/>
      <c r="AA7" s="100"/>
      <c r="AB7" s="100"/>
    </row>
    <row r="8" spans="1:28" ht="15" customHeight="1">
      <c r="A8" s="224" t="s">
        <v>680</v>
      </c>
      <c r="B8" s="224" t="s">
        <v>681</v>
      </c>
      <c r="C8" s="224" t="s">
        <v>682</v>
      </c>
      <c r="D8" s="224" t="s">
        <v>956</v>
      </c>
      <c r="E8" s="224" t="s">
        <v>683</v>
      </c>
      <c r="F8" s="224" t="s">
        <v>684</v>
      </c>
      <c r="G8" s="224" t="s">
        <v>20</v>
      </c>
      <c r="H8" s="224" t="s">
        <v>20</v>
      </c>
      <c r="K8" s="97">
        <v>7</v>
      </c>
      <c r="L8" s="97" t="s">
        <v>476</v>
      </c>
      <c r="M8" s="97" t="s">
        <v>477</v>
      </c>
      <c r="O8" s="12"/>
      <c r="P8" s="12"/>
      <c r="Q8" s="12"/>
      <c r="R8" s="97">
        <v>7</v>
      </c>
      <c r="S8" s="98" t="s">
        <v>176</v>
      </c>
      <c r="T8" s="97" t="s">
        <v>300</v>
      </c>
      <c r="U8" s="100"/>
      <c r="V8" s="100"/>
      <c r="W8" s="100"/>
      <c r="X8" s="100"/>
      <c r="Y8" s="100"/>
      <c r="Z8" s="100"/>
      <c r="AA8" s="100"/>
      <c r="AB8" s="100"/>
    </row>
    <row r="9" spans="1:28" ht="15" customHeight="1">
      <c r="A9" s="224" t="s">
        <v>883</v>
      </c>
      <c r="B9" s="224" t="s">
        <v>810</v>
      </c>
      <c r="C9" s="224" t="s">
        <v>811</v>
      </c>
      <c r="D9" s="224" t="s">
        <v>957</v>
      </c>
      <c r="E9" s="224" t="s">
        <v>20</v>
      </c>
      <c r="F9" s="224" t="s">
        <v>684</v>
      </c>
      <c r="G9" s="224" t="s">
        <v>20</v>
      </c>
      <c r="H9" s="224" t="s">
        <v>20</v>
      </c>
      <c r="K9" s="97">
        <v>8</v>
      </c>
      <c r="L9" s="97" t="s">
        <v>478</v>
      </c>
      <c r="M9" s="97" t="s">
        <v>479</v>
      </c>
      <c r="O9" s="12"/>
      <c r="P9" s="12"/>
      <c r="Q9" s="12"/>
      <c r="R9" s="97">
        <v>8</v>
      </c>
      <c r="S9" s="98" t="s">
        <v>177</v>
      </c>
      <c r="T9" s="97" t="s">
        <v>301</v>
      </c>
      <c r="U9" s="284"/>
      <c r="V9" s="106"/>
      <c r="W9" s="284"/>
      <c r="X9" s="284"/>
      <c r="Y9" s="284"/>
      <c r="Z9" s="284"/>
      <c r="AA9" s="284"/>
      <c r="AB9" s="106"/>
    </row>
    <row r="10" spans="1:28" ht="15" customHeight="1">
      <c r="A10" s="224" t="s">
        <v>37</v>
      </c>
      <c r="B10" s="224" t="s">
        <v>424</v>
      </c>
      <c r="C10" s="224" t="s">
        <v>38</v>
      </c>
      <c r="D10" s="224" t="s">
        <v>958</v>
      </c>
      <c r="E10" s="224" t="s">
        <v>20</v>
      </c>
      <c r="F10" s="224" t="s">
        <v>425</v>
      </c>
      <c r="G10" s="224" t="s">
        <v>20</v>
      </c>
      <c r="H10" s="224" t="s">
        <v>20</v>
      </c>
      <c r="K10" s="97">
        <v>9</v>
      </c>
      <c r="L10" s="97" t="s">
        <v>480</v>
      </c>
      <c r="M10" s="97" t="s">
        <v>481</v>
      </c>
      <c r="O10" s="12"/>
      <c r="P10" s="12"/>
      <c r="Q10" s="12"/>
      <c r="R10" s="97">
        <v>9</v>
      </c>
      <c r="S10" s="98" t="s">
        <v>178</v>
      </c>
      <c r="T10" s="97" t="s">
        <v>302</v>
      </c>
      <c r="U10" s="284"/>
      <c r="V10" s="106"/>
      <c r="W10" s="284"/>
      <c r="X10" s="284"/>
      <c r="Y10" s="284"/>
      <c r="Z10" s="284"/>
      <c r="AA10" s="284"/>
      <c r="AB10" s="106"/>
    </row>
    <row r="11" spans="1:20" ht="15" customHeight="1">
      <c r="A11" s="224" t="s">
        <v>39</v>
      </c>
      <c r="B11" s="224" t="s">
        <v>426</v>
      </c>
      <c r="C11" s="224" t="s">
        <v>40</v>
      </c>
      <c r="D11" s="224" t="s">
        <v>959</v>
      </c>
      <c r="E11" s="224" t="s">
        <v>497</v>
      </c>
      <c r="F11" s="224" t="s">
        <v>498</v>
      </c>
      <c r="G11" s="224" t="s">
        <v>20</v>
      </c>
      <c r="H11" s="224" t="s">
        <v>20</v>
      </c>
      <c r="K11" s="97">
        <v>10</v>
      </c>
      <c r="L11" s="97" t="s">
        <v>482</v>
      </c>
      <c r="M11" s="97" t="s">
        <v>389</v>
      </c>
      <c r="O11" s="12"/>
      <c r="P11" s="12"/>
      <c r="Q11" s="12"/>
      <c r="R11" s="97">
        <v>10</v>
      </c>
      <c r="S11" s="98" t="s">
        <v>179</v>
      </c>
      <c r="T11" s="97" t="s">
        <v>303</v>
      </c>
    </row>
    <row r="12" spans="1:20" ht="15" customHeight="1">
      <c r="A12" s="224" t="s">
        <v>41</v>
      </c>
      <c r="B12" s="224" t="s">
        <v>427</v>
      </c>
      <c r="C12" s="224" t="s">
        <v>42</v>
      </c>
      <c r="D12" s="224" t="s">
        <v>960</v>
      </c>
      <c r="E12" s="224" t="s">
        <v>532</v>
      </c>
      <c r="F12" s="224" t="s">
        <v>533</v>
      </c>
      <c r="G12" s="224" t="s">
        <v>20</v>
      </c>
      <c r="H12" s="224" t="s">
        <v>20</v>
      </c>
      <c r="K12" s="97">
        <v>11</v>
      </c>
      <c r="L12" s="97" t="s">
        <v>483</v>
      </c>
      <c r="M12" s="97" t="s">
        <v>390</v>
      </c>
      <c r="O12" s="12"/>
      <c r="P12" s="12"/>
      <c r="Q12" s="12"/>
      <c r="R12" s="97">
        <v>11</v>
      </c>
      <c r="S12" s="98" t="s">
        <v>180</v>
      </c>
      <c r="T12" s="97" t="s">
        <v>304</v>
      </c>
    </row>
    <row r="13" spans="1:20" ht="15" customHeight="1">
      <c r="A13" s="224" t="s">
        <v>884</v>
      </c>
      <c r="B13" s="224" t="s">
        <v>912</v>
      </c>
      <c r="C13" s="224" t="s">
        <v>913</v>
      </c>
      <c r="D13" s="224" t="s">
        <v>962</v>
      </c>
      <c r="E13" s="224" t="s">
        <v>20</v>
      </c>
      <c r="F13" s="224" t="s">
        <v>888</v>
      </c>
      <c r="G13" s="224" t="s">
        <v>20</v>
      </c>
      <c r="H13" s="224" t="s">
        <v>20</v>
      </c>
      <c r="K13" s="97">
        <v>12</v>
      </c>
      <c r="L13" s="97" t="s">
        <v>484</v>
      </c>
      <c r="M13" s="97" t="s">
        <v>485</v>
      </c>
      <c r="O13" s="12"/>
      <c r="P13" s="12"/>
      <c r="Q13" s="12"/>
      <c r="R13" s="97">
        <v>12</v>
      </c>
      <c r="S13" s="98" t="s">
        <v>181</v>
      </c>
      <c r="T13" s="97" t="s">
        <v>305</v>
      </c>
    </row>
    <row r="14" spans="1:20" ht="15" customHeight="1">
      <c r="A14" s="224" t="s">
        <v>963</v>
      </c>
      <c r="B14" s="224" t="s">
        <v>885</v>
      </c>
      <c r="C14" s="224" t="s">
        <v>886</v>
      </c>
      <c r="D14" s="224" t="s">
        <v>964</v>
      </c>
      <c r="E14" s="224" t="s">
        <v>887</v>
      </c>
      <c r="F14" s="224" t="s">
        <v>888</v>
      </c>
      <c r="G14" s="224" t="s">
        <v>20</v>
      </c>
      <c r="H14" s="224" t="s">
        <v>20</v>
      </c>
      <c r="K14" s="97">
        <v>13</v>
      </c>
      <c r="L14" s="97" t="s">
        <v>486</v>
      </c>
      <c r="M14" s="97" t="s">
        <v>487</v>
      </c>
      <c r="O14" s="12"/>
      <c r="P14" s="12"/>
      <c r="Q14" s="12"/>
      <c r="R14" s="97">
        <v>13</v>
      </c>
      <c r="S14" s="98" t="s">
        <v>182</v>
      </c>
      <c r="T14" s="97" t="s">
        <v>306</v>
      </c>
    </row>
    <row r="15" spans="1:20" ht="15" customHeight="1">
      <c r="A15" s="224" t="s">
        <v>965</v>
      </c>
      <c r="B15" s="224" t="s">
        <v>966</v>
      </c>
      <c r="C15" s="224" t="s">
        <v>967</v>
      </c>
      <c r="D15" s="224" t="s">
        <v>968</v>
      </c>
      <c r="E15" s="224" t="s">
        <v>725</v>
      </c>
      <c r="F15" s="224" t="s">
        <v>969</v>
      </c>
      <c r="G15" s="224" t="s">
        <v>20</v>
      </c>
      <c r="H15" s="224" t="s">
        <v>20</v>
      </c>
      <c r="K15" s="97">
        <v>14</v>
      </c>
      <c r="L15" s="98" t="s">
        <v>287</v>
      </c>
      <c r="M15" s="97" t="s">
        <v>488</v>
      </c>
      <c r="O15" s="12"/>
      <c r="P15" s="12"/>
      <c r="Q15" s="12"/>
      <c r="R15" s="97">
        <v>14</v>
      </c>
      <c r="S15" s="98" t="s">
        <v>183</v>
      </c>
      <c r="T15" s="97" t="s">
        <v>307</v>
      </c>
    </row>
    <row r="16" spans="1:20" ht="14.25" customHeight="1">
      <c r="A16" s="224" t="s">
        <v>534</v>
      </c>
      <c r="B16" s="224" t="s">
        <v>535</v>
      </c>
      <c r="C16" s="224" t="s">
        <v>685</v>
      </c>
      <c r="D16" s="224" t="s">
        <v>970</v>
      </c>
      <c r="E16" s="224" t="s">
        <v>686</v>
      </c>
      <c r="F16" s="224" t="s">
        <v>536</v>
      </c>
      <c r="G16" s="224" t="s">
        <v>726</v>
      </c>
      <c r="H16" s="224" t="s">
        <v>20</v>
      </c>
      <c r="K16" s="97">
        <v>15</v>
      </c>
      <c r="L16" s="98" t="s">
        <v>288</v>
      </c>
      <c r="M16" s="97" t="s">
        <v>403</v>
      </c>
      <c r="O16" s="12"/>
      <c r="P16" s="12"/>
      <c r="Q16" s="12"/>
      <c r="R16" s="97">
        <v>15</v>
      </c>
      <c r="S16" s="98" t="s">
        <v>184</v>
      </c>
      <c r="T16" s="97" t="s">
        <v>308</v>
      </c>
    </row>
    <row r="17" spans="1:20" ht="15" customHeight="1">
      <c r="A17" s="224" t="s">
        <v>640</v>
      </c>
      <c r="B17" s="224" t="s">
        <v>641</v>
      </c>
      <c r="C17" s="224" t="s">
        <v>642</v>
      </c>
      <c r="D17" s="224" t="s">
        <v>971</v>
      </c>
      <c r="E17" s="224" t="s">
        <v>687</v>
      </c>
      <c r="F17" s="224" t="s">
        <v>643</v>
      </c>
      <c r="G17" s="224" t="s">
        <v>727</v>
      </c>
      <c r="H17" s="224" t="s">
        <v>20</v>
      </c>
      <c r="K17" s="97">
        <v>16</v>
      </c>
      <c r="L17" s="98" t="s">
        <v>289</v>
      </c>
      <c r="M17" s="97" t="s">
        <v>404</v>
      </c>
      <c r="O17" s="12"/>
      <c r="P17" s="12"/>
      <c r="Q17" s="12"/>
      <c r="R17" s="97">
        <v>16</v>
      </c>
      <c r="S17" s="98" t="s">
        <v>185</v>
      </c>
      <c r="T17" s="97" t="s">
        <v>309</v>
      </c>
    </row>
    <row r="18" spans="1:20" ht="15" customHeight="1">
      <c r="A18" s="224" t="s">
        <v>121</v>
      </c>
      <c r="B18" s="224" t="s">
        <v>428</v>
      </c>
      <c r="C18" s="224" t="s">
        <v>688</v>
      </c>
      <c r="D18" s="224" t="s">
        <v>972</v>
      </c>
      <c r="E18" s="224" t="s">
        <v>122</v>
      </c>
      <c r="F18" s="224" t="s">
        <v>429</v>
      </c>
      <c r="G18" s="224" t="s">
        <v>728</v>
      </c>
      <c r="H18" s="224" t="s">
        <v>729</v>
      </c>
      <c r="K18" s="97">
        <v>17</v>
      </c>
      <c r="L18" s="98" t="s">
        <v>290</v>
      </c>
      <c r="M18" s="97" t="s">
        <v>405</v>
      </c>
      <c r="O18" s="12"/>
      <c r="P18" s="12"/>
      <c r="Q18" s="12"/>
      <c r="R18" s="97">
        <v>17</v>
      </c>
      <c r="S18" s="98" t="s">
        <v>186</v>
      </c>
      <c r="T18" s="97" t="s">
        <v>310</v>
      </c>
    </row>
    <row r="19" spans="1:20" ht="15" customHeight="1">
      <c r="A19" s="224" t="s">
        <v>914</v>
      </c>
      <c r="B19" s="224" t="s">
        <v>915</v>
      </c>
      <c r="C19" s="224" t="s">
        <v>916</v>
      </c>
      <c r="D19" s="224" t="s">
        <v>973</v>
      </c>
      <c r="E19" s="224" t="s">
        <v>974</v>
      </c>
      <c r="F19" s="224" t="s">
        <v>917</v>
      </c>
      <c r="G19" s="224" t="s">
        <v>20</v>
      </c>
      <c r="H19" s="224" t="s">
        <v>20</v>
      </c>
      <c r="K19" s="100"/>
      <c r="L19" s="100"/>
      <c r="M19" s="100"/>
      <c r="O19" s="12"/>
      <c r="P19" s="12"/>
      <c r="Q19" s="12"/>
      <c r="R19" s="97">
        <v>18</v>
      </c>
      <c r="S19" s="98" t="s">
        <v>187</v>
      </c>
      <c r="T19" s="97" t="s">
        <v>311</v>
      </c>
    </row>
    <row r="20" spans="1:20" ht="15" customHeight="1">
      <c r="A20" s="224" t="s">
        <v>43</v>
      </c>
      <c r="B20" s="224" t="s">
        <v>430</v>
      </c>
      <c r="C20" s="224" t="s">
        <v>44</v>
      </c>
      <c r="D20" s="224" t="s">
        <v>975</v>
      </c>
      <c r="E20" s="224" t="s">
        <v>123</v>
      </c>
      <c r="F20" s="224" t="s">
        <v>431</v>
      </c>
      <c r="G20" s="224" t="s">
        <v>20</v>
      </c>
      <c r="H20" s="224" t="s">
        <v>20</v>
      </c>
      <c r="K20" s="100"/>
      <c r="L20" s="100"/>
      <c r="M20" s="100"/>
      <c r="O20" s="12"/>
      <c r="P20" s="12"/>
      <c r="Q20" s="12"/>
      <c r="R20" s="97">
        <v>19</v>
      </c>
      <c r="S20" s="98" t="s">
        <v>188</v>
      </c>
      <c r="T20" s="97" t="s">
        <v>312</v>
      </c>
    </row>
    <row r="21" spans="1:20" ht="15" customHeight="1">
      <c r="A21" s="224" t="s">
        <v>124</v>
      </c>
      <c r="B21" s="224" t="s">
        <v>432</v>
      </c>
      <c r="C21" s="224" t="s">
        <v>125</v>
      </c>
      <c r="D21" s="224" t="s">
        <v>976</v>
      </c>
      <c r="E21" s="224" t="s">
        <v>499</v>
      </c>
      <c r="F21" s="224" t="s">
        <v>500</v>
      </c>
      <c r="G21" s="224" t="s">
        <v>730</v>
      </c>
      <c r="H21" s="224" t="s">
        <v>20</v>
      </c>
      <c r="K21" s="100"/>
      <c r="L21" s="100"/>
      <c r="M21" s="100"/>
      <c r="O21" s="12"/>
      <c r="P21" s="12"/>
      <c r="Q21" s="12"/>
      <c r="R21" s="97">
        <v>20</v>
      </c>
      <c r="S21" s="98" t="s">
        <v>189</v>
      </c>
      <c r="T21" s="97" t="s">
        <v>313</v>
      </c>
    </row>
    <row r="22" spans="1:20" ht="15" customHeight="1">
      <c r="A22" s="224" t="s">
        <v>860</v>
      </c>
      <c r="B22" s="224" t="s">
        <v>862</v>
      </c>
      <c r="C22" s="224" t="s">
        <v>861</v>
      </c>
      <c r="D22" s="224" t="s">
        <v>977</v>
      </c>
      <c r="E22" s="224" t="s">
        <v>863</v>
      </c>
      <c r="F22" s="224" t="s">
        <v>889</v>
      </c>
      <c r="G22" s="224" t="s">
        <v>890</v>
      </c>
      <c r="H22" s="224" t="s">
        <v>20</v>
      </c>
      <c r="K22" s="100"/>
      <c r="L22" s="100"/>
      <c r="M22" s="100"/>
      <c r="O22" s="12"/>
      <c r="P22" s="12"/>
      <c r="Q22" s="12"/>
      <c r="R22" s="97">
        <v>21</v>
      </c>
      <c r="S22" s="98" t="s">
        <v>190</v>
      </c>
      <c r="T22" s="97" t="s">
        <v>314</v>
      </c>
    </row>
    <row r="23" spans="1:20" ht="15" customHeight="1">
      <c r="A23" s="224" t="s">
        <v>757</v>
      </c>
      <c r="B23" s="224" t="s">
        <v>433</v>
      </c>
      <c r="C23" s="224" t="s">
        <v>758</v>
      </c>
      <c r="D23" s="224" t="s">
        <v>978</v>
      </c>
      <c r="E23" s="224" t="s">
        <v>45</v>
      </c>
      <c r="F23" s="224" t="s">
        <v>501</v>
      </c>
      <c r="G23" s="224" t="s">
        <v>20</v>
      </c>
      <c r="H23" s="224" t="s">
        <v>20</v>
      </c>
      <c r="K23" s="100"/>
      <c r="L23" s="100"/>
      <c r="M23" s="100"/>
      <c r="O23" s="12"/>
      <c r="P23" s="12"/>
      <c r="Q23" s="12"/>
      <c r="R23" s="97">
        <v>22</v>
      </c>
      <c r="S23" s="98" t="s">
        <v>191</v>
      </c>
      <c r="T23" s="97" t="s">
        <v>315</v>
      </c>
    </row>
    <row r="24" spans="1:20" ht="15" customHeight="1">
      <c r="A24" s="224" t="s">
        <v>759</v>
      </c>
      <c r="B24" s="224" t="s">
        <v>760</v>
      </c>
      <c r="C24" s="224" t="s">
        <v>761</v>
      </c>
      <c r="D24" s="224" t="s">
        <v>979</v>
      </c>
      <c r="E24" s="224" t="s">
        <v>762</v>
      </c>
      <c r="F24" s="224" t="s">
        <v>763</v>
      </c>
      <c r="G24" s="224" t="s">
        <v>20</v>
      </c>
      <c r="H24" s="224" t="s">
        <v>20</v>
      </c>
      <c r="K24" s="100"/>
      <c r="L24" s="100"/>
      <c r="M24" s="100"/>
      <c r="O24" s="12"/>
      <c r="P24" s="12"/>
      <c r="Q24" s="12"/>
      <c r="R24" s="97">
        <v>23</v>
      </c>
      <c r="S24" s="98" t="s">
        <v>192</v>
      </c>
      <c r="T24" s="97" t="s">
        <v>316</v>
      </c>
    </row>
    <row r="25" spans="1:20" ht="15" customHeight="1">
      <c r="A25" s="224" t="s">
        <v>126</v>
      </c>
      <c r="B25" s="224" t="s">
        <v>434</v>
      </c>
      <c r="C25" s="224" t="s">
        <v>127</v>
      </c>
      <c r="D25" s="224" t="s">
        <v>980</v>
      </c>
      <c r="E25" s="224" t="s">
        <v>435</v>
      </c>
      <c r="F25" s="224" t="s">
        <v>798</v>
      </c>
      <c r="G25" s="224" t="s">
        <v>731</v>
      </c>
      <c r="H25" s="224" t="s">
        <v>20</v>
      </c>
      <c r="K25" s="100"/>
      <c r="L25" s="100"/>
      <c r="M25" s="100"/>
      <c r="O25" s="12"/>
      <c r="P25" s="12"/>
      <c r="Q25" s="12"/>
      <c r="R25" s="97">
        <v>24</v>
      </c>
      <c r="S25" s="98" t="s">
        <v>193</v>
      </c>
      <c r="T25" s="97" t="s">
        <v>317</v>
      </c>
    </row>
    <row r="26" spans="1:20" ht="15" customHeight="1">
      <c r="A26" s="224" t="s">
        <v>764</v>
      </c>
      <c r="B26" s="224" t="s">
        <v>865</v>
      </c>
      <c r="C26" s="224" t="s">
        <v>864</v>
      </c>
      <c r="D26" s="224" t="s">
        <v>981</v>
      </c>
      <c r="E26" s="224" t="s">
        <v>765</v>
      </c>
      <c r="F26" s="224" t="s">
        <v>766</v>
      </c>
      <c r="G26" s="224" t="s">
        <v>20</v>
      </c>
      <c r="H26" s="224" t="s">
        <v>20</v>
      </c>
      <c r="K26" s="100"/>
      <c r="L26" s="100"/>
      <c r="M26" s="100"/>
      <c r="O26" s="12"/>
      <c r="P26" s="12"/>
      <c r="Q26" s="12"/>
      <c r="R26" s="97">
        <v>25</v>
      </c>
      <c r="S26" s="98" t="s">
        <v>194</v>
      </c>
      <c r="T26" s="97" t="s">
        <v>318</v>
      </c>
    </row>
    <row r="27" spans="1:20" ht="15" customHeight="1">
      <c r="A27" s="224" t="s">
        <v>521</v>
      </c>
      <c r="B27" s="224" t="s">
        <v>522</v>
      </c>
      <c r="C27" s="224" t="s">
        <v>812</v>
      </c>
      <c r="D27" s="224" t="s">
        <v>982</v>
      </c>
      <c r="E27" s="224" t="s">
        <v>866</v>
      </c>
      <c r="F27" s="224" t="s">
        <v>523</v>
      </c>
      <c r="G27" s="224" t="s">
        <v>813</v>
      </c>
      <c r="H27" s="224" t="s">
        <v>20</v>
      </c>
      <c r="K27" s="100"/>
      <c r="L27" s="100"/>
      <c r="M27" s="100"/>
      <c r="O27" s="12"/>
      <c r="P27" s="12"/>
      <c r="Q27" s="12"/>
      <c r="R27" s="97">
        <v>26</v>
      </c>
      <c r="S27" s="98" t="s">
        <v>195</v>
      </c>
      <c r="T27" s="97" t="s">
        <v>319</v>
      </c>
    </row>
    <row r="28" spans="1:20" ht="15" customHeight="1">
      <c r="A28" s="224" t="s">
        <v>767</v>
      </c>
      <c r="B28" s="224" t="s">
        <v>768</v>
      </c>
      <c r="C28" s="224" t="s">
        <v>769</v>
      </c>
      <c r="D28" s="224" t="s">
        <v>983</v>
      </c>
      <c r="E28" s="224" t="s">
        <v>770</v>
      </c>
      <c r="F28" s="224" t="s">
        <v>771</v>
      </c>
      <c r="G28" s="224" t="s">
        <v>20</v>
      </c>
      <c r="H28" s="224" t="s">
        <v>20</v>
      </c>
      <c r="K28" s="100"/>
      <c r="L28" s="100"/>
      <c r="M28" s="100"/>
      <c r="O28" s="12"/>
      <c r="P28" s="12"/>
      <c r="Q28" s="12"/>
      <c r="R28" s="97">
        <v>27</v>
      </c>
      <c r="S28" s="98" t="s">
        <v>196</v>
      </c>
      <c r="T28" s="97" t="s">
        <v>320</v>
      </c>
    </row>
    <row r="29" spans="1:20" ht="15" customHeight="1">
      <c r="A29" s="224" t="s">
        <v>601</v>
      </c>
      <c r="B29" s="224" t="s">
        <v>602</v>
      </c>
      <c r="C29" s="224" t="s">
        <v>603</v>
      </c>
      <c r="D29" s="224" t="s">
        <v>984</v>
      </c>
      <c r="E29" s="224" t="s">
        <v>604</v>
      </c>
      <c r="F29" s="224" t="s">
        <v>644</v>
      </c>
      <c r="G29" s="224" t="s">
        <v>732</v>
      </c>
      <c r="H29" s="224" t="s">
        <v>20</v>
      </c>
      <c r="K29" s="100"/>
      <c r="L29" s="100"/>
      <c r="M29" s="100"/>
      <c r="O29" s="12"/>
      <c r="P29" s="12"/>
      <c r="Q29" s="12"/>
      <c r="R29" s="97">
        <v>28</v>
      </c>
      <c r="S29" s="98" t="s">
        <v>197</v>
      </c>
      <c r="T29" s="97" t="s">
        <v>321</v>
      </c>
    </row>
    <row r="30" spans="1:20" ht="15" customHeight="1">
      <c r="A30" s="224" t="s">
        <v>918</v>
      </c>
      <c r="B30" s="224" t="s">
        <v>919</v>
      </c>
      <c r="C30" s="224" t="s">
        <v>920</v>
      </c>
      <c r="D30" s="224" t="s">
        <v>985</v>
      </c>
      <c r="E30" s="224" t="s">
        <v>921</v>
      </c>
      <c r="F30" s="224" t="s">
        <v>922</v>
      </c>
      <c r="G30" s="224" t="s">
        <v>20</v>
      </c>
      <c r="H30" s="224" t="s">
        <v>20</v>
      </c>
      <c r="K30" s="100"/>
      <c r="L30" s="107"/>
      <c r="M30" s="100"/>
      <c r="O30" s="12"/>
      <c r="P30" s="12"/>
      <c r="Q30" s="12"/>
      <c r="R30" s="97">
        <v>29</v>
      </c>
      <c r="S30" s="98" t="s">
        <v>198</v>
      </c>
      <c r="T30" s="97" t="s">
        <v>322</v>
      </c>
    </row>
    <row r="31" spans="1:20" ht="16.5" customHeight="1">
      <c r="A31" s="224" t="s">
        <v>46</v>
      </c>
      <c r="B31" s="224" t="s">
        <v>436</v>
      </c>
      <c r="C31" s="224" t="s">
        <v>47</v>
      </c>
      <c r="D31" s="224" t="s">
        <v>986</v>
      </c>
      <c r="E31" s="224" t="s">
        <v>537</v>
      </c>
      <c r="F31" s="224" t="s">
        <v>799</v>
      </c>
      <c r="G31" s="224" t="s">
        <v>20</v>
      </c>
      <c r="H31" s="224" t="s">
        <v>20</v>
      </c>
      <c r="K31" s="100"/>
      <c r="L31" s="107"/>
      <c r="M31" s="100"/>
      <c r="O31" s="12"/>
      <c r="P31" s="12"/>
      <c r="Q31" s="12"/>
      <c r="R31" s="97">
        <v>30</v>
      </c>
      <c r="S31" s="98" t="s">
        <v>199</v>
      </c>
      <c r="T31" s="97" t="s">
        <v>323</v>
      </c>
    </row>
    <row r="32" spans="1:20" ht="15" customHeight="1">
      <c r="A32" s="224" t="s">
        <v>772</v>
      </c>
      <c r="B32" s="224" t="s">
        <v>773</v>
      </c>
      <c r="C32" s="224" t="s">
        <v>774</v>
      </c>
      <c r="D32" s="224" t="s">
        <v>987</v>
      </c>
      <c r="E32" s="224" t="s">
        <v>756</v>
      </c>
      <c r="F32" s="224" t="s">
        <v>755</v>
      </c>
      <c r="G32" s="224" t="s">
        <v>20</v>
      </c>
      <c r="H32" s="224" t="s">
        <v>20</v>
      </c>
      <c r="K32" s="100"/>
      <c r="L32" s="107"/>
      <c r="M32" s="100"/>
      <c r="O32" s="12"/>
      <c r="P32" s="12"/>
      <c r="Q32" s="12"/>
      <c r="R32" s="97">
        <v>31</v>
      </c>
      <c r="S32" s="98" t="s">
        <v>200</v>
      </c>
      <c r="T32" s="97" t="s">
        <v>324</v>
      </c>
    </row>
    <row r="33" spans="1:20" ht="15" customHeight="1">
      <c r="A33" s="224" t="s">
        <v>605</v>
      </c>
      <c r="B33" s="224" t="s">
        <v>923</v>
      </c>
      <c r="C33" s="224" t="s">
        <v>924</v>
      </c>
      <c r="D33" s="224" t="s">
        <v>988</v>
      </c>
      <c r="E33" s="224" t="s">
        <v>925</v>
      </c>
      <c r="F33" s="224" t="s">
        <v>926</v>
      </c>
      <c r="G33" s="224" t="s">
        <v>20</v>
      </c>
      <c r="H33" s="224" t="s">
        <v>20</v>
      </c>
      <c r="K33" s="100"/>
      <c r="L33" s="107"/>
      <c r="M33" s="100"/>
      <c r="O33" s="12"/>
      <c r="P33" s="12"/>
      <c r="Q33" s="12"/>
      <c r="R33" s="97">
        <v>32</v>
      </c>
      <c r="S33" s="98" t="s">
        <v>201</v>
      </c>
      <c r="T33" s="97" t="s">
        <v>325</v>
      </c>
    </row>
    <row r="34" spans="1:20" ht="15" customHeight="1">
      <c r="A34" s="224" t="s">
        <v>989</v>
      </c>
      <c r="B34" s="224" t="s">
        <v>606</v>
      </c>
      <c r="C34" s="224" t="s">
        <v>607</v>
      </c>
      <c r="D34" s="224" t="s">
        <v>990</v>
      </c>
      <c r="E34" s="224" t="s">
        <v>608</v>
      </c>
      <c r="F34" s="224" t="s">
        <v>609</v>
      </c>
      <c r="G34" s="224" t="s">
        <v>20</v>
      </c>
      <c r="H34" s="224" t="s">
        <v>20</v>
      </c>
      <c r="K34" s="100"/>
      <c r="L34" s="107"/>
      <c r="M34" s="100"/>
      <c r="O34" s="12"/>
      <c r="P34" s="12"/>
      <c r="Q34" s="12"/>
      <c r="R34" s="97">
        <v>33</v>
      </c>
      <c r="S34" s="98" t="s">
        <v>202</v>
      </c>
      <c r="T34" s="97" t="s">
        <v>326</v>
      </c>
    </row>
    <row r="35" spans="1:20" ht="15" customHeight="1">
      <c r="A35" s="224" t="s">
        <v>48</v>
      </c>
      <c r="B35" s="224" t="s">
        <v>437</v>
      </c>
      <c r="C35" s="224" t="s">
        <v>645</v>
      </c>
      <c r="D35" s="224" t="s">
        <v>991</v>
      </c>
      <c r="E35" s="224" t="s">
        <v>538</v>
      </c>
      <c r="F35" s="224" t="s">
        <v>502</v>
      </c>
      <c r="G35" s="224" t="s">
        <v>733</v>
      </c>
      <c r="H35" s="224" t="s">
        <v>20</v>
      </c>
      <c r="K35" s="100"/>
      <c r="L35" s="107"/>
      <c r="M35" s="100"/>
      <c r="O35" s="12"/>
      <c r="P35" s="12"/>
      <c r="Q35" s="12"/>
      <c r="R35" s="97">
        <v>34</v>
      </c>
      <c r="S35" s="98" t="s">
        <v>203</v>
      </c>
      <c r="T35" s="97" t="s">
        <v>327</v>
      </c>
    </row>
    <row r="36" spans="1:20" ht="15" customHeight="1">
      <c r="A36" s="224" t="s">
        <v>440</v>
      </c>
      <c r="B36" s="224" t="s">
        <v>438</v>
      </c>
      <c r="C36" s="224" t="s">
        <v>439</v>
      </c>
      <c r="D36" s="224" t="s">
        <v>992</v>
      </c>
      <c r="E36" s="224" t="s">
        <v>610</v>
      </c>
      <c r="F36" s="224" t="s">
        <v>441</v>
      </c>
      <c r="G36" s="224" t="s">
        <v>734</v>
      </c>
      <c r="H36" s="224" t="s">
        <v>20</v>
      </c>
      <c r="K36" s="100"/>
      <c r="L36" s="107"/>
      <c r="M36" s="100"/>
      <c r="O36" s="12"/>
      <c r="P36" s="12"/>
      <c r="Q36" s="12"/>
      <c r="R36" s="97">
        <v>35</v>
      </c>
      <c r="S36" s="98" t="s">
        <v>204</v>
      </c>
      <c r="T36" s="97" t="s">
        <v>328</v>
      </c>
    </row>
    <row r="37" spans="1:20" ht="15" customHeight="1">
      <c r="A37" s="224" t="s">
        <v>867</v>
      </c>
      <c r="B37" s="224" t="s">
        <v>869</v>
      </c>
      <c r="C37" s="224" t="s">
        <v>868</v>
      </c>
      <c r="D37" s="224" t="s">
        <v>993</v>
      </c>
      <c r="E37" s="224" t="s">
        <v>870</v>
      </c>
      <c r="F37" s="224" t="s">
        <v>871</v>
      </c>
      <c r="G37" s="224" t="s">
        <v>20</v>
      </c>
      <c r="H37" s="224" t="s">
        <v>20</v>
      </c>
      <c r="K37" s="100"/>
      <c r="L37" s="108"/>
      <c r="M37" s="100"/>
      <c r="O37" s="12"/>
      <c r="P37" s="12"/>
      <c r="Q37" s="12"/>
      <c r="R37" s="97">
        <v>36</v>
      </c>
      <c r="S37" s="98" t="s">
        <v>205</v>
      </c>
      <c r="T37" s="97" t="s">
        <v>329</v>
      </c>
    </row>
    <row r="38" spans="1:20" ht="15" customHeight="1">
      <c r="A38" s="224" t="s">
        <v>503</v>
      </c>
      <c r="B38" s="224" t="s">
        <v>504</v>
      </c>
      <c r="C38" s="224" t="s">
        <v>505</v>
      </c>
      <c r="D38" s="224" t="s">
        <v>994</v>
      </c>
      <c r="E38" s="224" t="s">
        <v>506</v>
      </c>
      <c r="F38" s="224" t="s">
        <v>507</v>
      </c>
      <c r="G38" s="224" t="s">
        <v>20</v>
      </c>
      <c r="H38" s="224" t="s">
        <v>20</v>
      </c>
      <c r="K38" s="100"/>
      <c r="L38" s="108"/>
      <c r="M38" s="100"/>
      <c r="O38" s="12"/>
      <c r="P38" s="12"/>
      <c r="Q38" s="12"/>
      <c r="R38" s="97">
        <v>37</v>
      </c>
      <c r="S38" s="98" t="s">
        <v>206</v>
      </c>
      <c r="T38" s="97" t="s">
        <v>330</v>
      </c>
    </row>
    <row r="39" spans="1:20" ht="15" customHeight="1">
      <c r="A39" s="224" t="s">
        <v>927</v>
      </c>
      <c r="B39" s="224" t="s">
        <v>689</v>
      </c>
      <c r="C39" s="224" t="s">
        <v>928</v>
      </c>
      <c r="D39" s="224" t="s">
        <v>995</v>
      </c>
      <c r="E39" s="224" t="s">
        <v>929</v>
      </c>
      <c r="F39" s="224" t="s">
        <v>690</v>
      </c>
      <c r="G39" s="224" t="s">
        <v>20</v>
      </c>
      <c r="H39" s="224" t="s">
        <v>20</v>
      </c>
      <c r="K39" s="100"/>
      <c r="L39" s="108"/>
      <c r="M39" s="100"/>
      <c r="O39" s="12"/>
      <c r="P39" s="12"/>
      <c r="Q39" s="12"/>
      <c r="R39" s="97">
        <v>38</v>
      </c>
      <c r="S39" s="98" t="s">
        <v>207</v>
      </c>
      <c r="T39" s="97" t="s">
        <v>331</v>
      </c>
    </row>
    <row r="40" spans="1:20" ht="15" customHeight="1">
      <c r="A40" s="224" t="s">
        <v>721</v>
      </c>
      <c r="B40" s="224" t="s">
        <v>722</v>
      </c>
      <c r="C40" s="224" t="s">
        <v>723</v>
      </c>
      <c r="D40" s="224" t="s">
        <v>996</v>
      </c>
      <c r="E40" s="224" t="s">
        <v>735</v>
      </c>
      <c r="F40" s="224" t="s">
        <v>724</v>
      </c>
      <c r="G40" s="224" t="s">
        <v>736</v>
      </c>
      <c r="H40" s="224" t="s">
        <v>20</v>
      </c>
      <c r="K40" s="100"/>
      <c r="L40" s="108"/>
      <c r="M40" s="100"/>
      <c r="O40" s="12"/>
      <c r="P40" s="12"/>
      <c r="Q40" s="12"/>
      <c r="R40" s="97">
        <v>39</v>
      </c>
      <c r="S40" s="98" t="s">
        <v>208</v>
      </c>
      <c r="T40" s="97" t="s">
        <v>332</v>
      </c>
    </row>
    <row r="41" spans="1:20" ht="15" customHeight="1">
      <c r="A41" s="224" t="s">
        <v>794</v>
      </c>
      <c r="B41" s="224" t="s">
        <v>814</v>
      </c>
      <c r="C41" s="224" t="s">
        <v>795</v>
      </c>
      <c r="D41" s="224" t="s">
        <v>997</v>
      </c>
      <c r="E41" s="224" t="s">
        <v>815</v>
      </c>
      <c r="F41" s="224" t="s">
        <v>796</v>
      </c>
      <c r="G41" s="224" t="s">
        <v>797</v>
      </c>
      <c r="H41" s="224" t="s">
        <v>20</v>
      </c>
      <c r="O41" s="12"/>
      <c r="P41" s="12"/>
      <c r="Q41" s="12"/>
      <c r="R41" s="97">
        <v>40</v>
      </c>
      <c r="S41" s="98" t="s">
        <v>209</v>
      </c>
      <c r="T41" s="97" t="s">
        <v>333</v>
      </c>
    </row>
    <row r="42" spans="1:20" ht="15" customHeight="1">
      <c r="A42" s="224" t="s">
        <v>691</v>
      </c>
      <c r="B42" s="224" t="s">
        <v>692</v>
      </c>
      <c r="C42" s="224" t="s">
        <v>693</v>
      </c>
      <c r="D42" s="224" t="s">
        <v>998</v>
      </c>
      <c r="E42" s="224" t="s">
        <v>694</v>
      </c>
      <c r="F42" s="224" t="s">
        <v>695</v>
      </c>
      <c r="G42" s="224" t="s">
        <v>20</v>
      </c>
      <c r="H42" s="224" t="s">
        <v>20</v>
      </c>
      <c r="O42" s="12"/>
      <c r="P42" s="12"/>
      <c r="Q42" s="12"/>
      <c r="R42" s="97">
        <v>41</v>
      </c>
      <c r="S42" s="98" t="s">
        <v>210</v>
      </c>
      <c r="T42" s="97" t="s">
        <v>334</v>
      </c>
    </row>
    <row r="43" spans="1:20" ht="15" customHeight="1">
      <c r="A43" s="224" t="s">
        <v>696</v>
      </c>
      <c r="B43" s="224" t="s">
        <v>697</v>
      </c>
      <c r="C43" s="224" t="s">
        <v>698</v>
      </c>
      <c r="D43" s="224" t="s">
        <v>999</v>
      </c>
      <c r="E43" s="224" t="s">
        <v>699</v>
      </c>
      <c r="F43" s="224" t="s">
        <v>700</v>
      </c>
      <c r="G43" s="224" t="s">
        <v>20</v>
      </c>
      <c r="H43" s="224" t="s">
        <v>20</v>
      </c>
      <c r="O43" s="12"/>
      <c r="P43" s="12"/>
      <c r="Q43" s="12"/>
      <c r="R43" s="97">
        <v>42</v>
      </c>
      <c r="S43" s="98" t="s">
        <v>211</v>
      </c>
      <c r="T43" s="97" t="s">
        <v>335</v>
      </c>
    </row>
    <row r="44" spans="1:20" ht="15" customHeight="1">
      <c r="A44" s="224" t="s">
        <v>49</v>
      </c>
      <c r="B44" s="224" t="s">
        <v>442</v>
      </c>
      <c r="C44" s="224" t="s">
        <v>872</v>
      </c>
      <c r="D44" s="224" t="s">
        <v>1000</v>
      </c>
      <c r="E44" s="224" t="s">
        <v>20</v>
      </c>
      <c r="F44" s="224" t="s">
        <v>443</v>
      </c>
      <c r="G44" s="224" t="s">
        <v>20</v>
      </c>
      <c r="H44" s="224" t="s">
        <v>20</v>
      </c>
      <c r="O44" s="12"/>
      <c r="P44" s="12"/>
      <c r="Q44" s="12"/>
      <c r="R44" s="97">
        <v>43</v>
      </c>
      <c r="S44" s="98" t="s">
        <v>212</v>
      </c>
      <c r="T44" s="97" t="s">
        <v>336</v>
      </c>
    </row>
    <row r="45" spans="1:20" ht="15" customHeight="1">
      <c r="A45" s="224" t="s">
        <v>873</v>
      </c>
      <c r="B45" s="224" t="s">
        <v>875</v>
      </c>
      <c r="C45" s="224" t="s">
        <v>874</v>
      </c>
      <c r="D45" s="224" t="s">
        <v>1000</v>
      </c>
      <c r="E45" s="224" t="s">
        <v>876</v>
      </c>
      <c r="F45" s="224" t="s">
        <v>443</v>
      </c>
      <c r="G45" s="224" t="s">
        <v>20</v>
      </c>
      <c r="H45" s="224" t="s">
        <v>20</v>
      </c>
      <c r="O45" s="12"/>
      <c r="P45" s="12"/>
      <c r="Q45" s="12"/>
      <c r="R45" s="97">
        <v>44</v>
      </c>
      <c r="S45" s="98" t="s">
        <v>213</v>
      </c>
      <c r="T45" s="97" t="s">
        <v>337</v>
      </c>
    </row>
    <row r="46" spans="1:20" ht="15" customHeight="1">
      <c r="A46" s="224" t="s">
        <v>540</v>
      </c>
      <c r="B46" s="224" t="s">
        <v>444</v>
      </c>
      <c r="C46" s="224" t="s">
        <v>541</v>
      </c>
      <c r="D46" s="224" t="s">
        <v>1001</v>
      </c>
      <c r="E46" s="224" t="s">
        <v>128</v>
      </c>
      <c r="F46" s="224" t="s">
        <v>542</v>
      </c>
      <c r="G46" s="224" t="s">
        <v>646</v>
      </c>
      <c r="H46" s="224" t="s">
        <v>20</v>
      </c>
      <c r="O46" s="12"/>
      <c r="P46" s="12"/>
      <c r="Q46" s="12"/>
      <c r="R46" s="97">
        <v>45</v>
      </c>
      <c r="S46" s="98" t="s">
        <v>214</v>
      </c>
      <c r="T46" s="97" t="s">
        <v>338</v>
      </c>
    </row>
    <row r="47" spans="1:20" ht="15" customHeight="1">
      <c r="A47" s="224" t="s">
        <v>816</v>
      </c>
      <c r="B47" s="224" t="s">
        <v>817</v>
      </c>
      <c r="C47" s="224" t="s">
        <v>818</v>
      </c>
      <c r="D47" s="224" t="s">
        <v>1002</v>
      </c>
      <c r="E47" s="224" t="s">
        <v>819</v>
      </c>
      <c r="F47" s="224" t="s">
        <v>820</v>
      </c>
      <c r="G47" s="224" t="s">
        <v>20</v>
      </c>
      <c r="H47" s="224" t="s">
        <v>20</v>
      </c>
      <c r="O47" s="12"/>
      <c r="P47" s="12"/>
      <c r="Q47" s="12"/>
      <c r="R47" s="97">
        <v>46</v>
      </c>
      <c r="S47" s="98" t="s">
        <v>215</v>
      </c>
      <c r="T47" s="97" t="s">
        <v>339</v>
      </c>
    </row>
    <row r="48" spans="1:20" ht="15" customHeight="1">
      <c r="A48" s="224" t="s">
        <v>701</v>
      </c>
      <c r="B48" s="224" t="s">
        <v>702</v>
      </c>
      <c r="C48" s="224" t="s">
        <v>737</v>
      </c>
      <c r="D48" s="224" t="s">
        <v>1003</v>
      </c>
      <c r="E48" s="224" t="s">
        <v>821</v>
      </c>
      <c r="F48" s="224" t="s">
        <v>703</v>
      </c>
      <c r="G48" s="224" t="s">
        <v>930</v>
      </c>
      <c r="H48" s="224" t="s">
        <v>20</v>
      </c>
      <c r="O48" s="12"/>
      <c r="P48" s="12"/>
      <c r="Q48" s="12"/>
      <c r="R48" s="97">
        <v>47</v>
      </c>
      <c r="S48" s="98" t="s">
        <v>216</v>
      </c>
      <c r="T48" s="97" t="s">
        <v>340</v>
      </c>
    </row>
    <row r="49" spans="1:20" ht="15" customHeight="1">
      <c r="A49" s="224" t="s">
        <v>647</v>
      </c>
      <c r="B49" s="224" t="s">
        <v>648</v>
      </c>
      <c r="C49" s="224" t="s">
        <v>738</v>
      </c>
      <c r="D49" s="224" t="s">
        <v>1004</v>
      </c>
      <c r="E49" s="224" t="s">
        <v>649</v>
      </c>
      <c r="F49" s="224" t="s">
        <v>739</v>
      </c>
      <c r="G49" s="224" t="s">
        <v>20</v>
      </c>
      <c r="H49" s="224" t="s">
        <v>20</v>
      </c>
      <c r="O49" s="12"/>
      <c r="P49" s="12"/>
      <c r="Q49" s="12"/>
      <c r="R49" s="97">
        <v>48</v>
      </c>
      <c r="S49" s="98" t="s">
        <v>217</v>
      </c>
      <c r="T49" s="97" t="s">
        <v>341</v>
      </c>
    </row>
    <row r="50" spans="1:20" ht="15" customHeight="1">
      <c r="A50" s="224" t="s">
        <v>50</v>
      </c>
      <c r="B50" s="224" t="s">
        <v>445</v>
      </c>
      <c r="C50" s="224" t="s">
        <v>51</v>
      </c>
      <c r="D50" s="224" t="s">
        <v>1005</v>
      </c>
      <c r="E50" s="224" t="s">
        <v>740</v>
      </c>
      <c r="F50" s="224" t="s">
        <v>800</v>
      </c>
      <c r="G50" s="224" t="s">
        <v>20</v>
      </c>
      <c r="H50" s="224" t="s">
        <v>20</v>
      </c>
      <c r="O50" s="12"/>
      <c r="P50" s="12"/>
      <c r="Q50" s="12"/>
      <c r="R50" s="97">
        <v>49</v>
      </c>
      <c r="S50" s="98" t="s">
        <v>218</v>
      </c>
      <c r="T50" s="97" t="s">
        <v>342</v>
      </c>
    </row>
    <row r="51" spans="1:20" ht="15" customHeight="1">
      <c r="A51" s="224" t="s">
        <v>508</v>
      </c>
      <c r="B51" s="224" t="s">
        <v>509</v>
      </c>
      <c r="C51" s="224" t="s">
        <v>510</v>
      </c>
      <c r="D51" s="224" t="s">
        <v>1006</v>
      </c>
      <c r="E51" s="224" t="s">
        <v>511</v>
      </c>
      <c r="F51" s="224" t="s">
        <v>512</v>
      </c>
      <c r="G51" s="224" t="s">
        <v>20</v>
      </c>
      <c r="H51" s="224" t="s">
        <v>20</v>
      </c>
      <c r="O51" s="12"/>
      <c r="P51" s="12"/>
      <c r="Q51" s="12"/>
      <c r="R51" s="97">
        <v>50</v>
      </c>
      <c r="S51" s="98" t="s">
        <v>219</v>
      </c>
      <c r="T51" s="97" t="s">
        <v>343</v>
      </c>
    </row>
    <row r="52" spans="1:20" ht="15" customHeight="1">
      <c r="A52" s="224" t="s">
        <v>52</v>
      </c>
      <c r="B52" s="224" t="s">
        <v>446</v>
      </c>
      <c r="C52" s="224" t="s">
        <v>53</v>
      </c>
      <c r="D52" s="224" t="s">
        <v>1007</v>
      </c>
      <c r="E52" s="224" t="s">
        <v>54</v>
      </c>
      <c r="F52" s="224" t="s">
        <v>543</v>
      </c>
      <c r="G52" s="224" t="s">
        <v>20</v>
      </c>
      <c r="H52" s="224" t="s">
        <v>20</v>
      </c>
      <c r="O52" s="12"/>
      <c r="P52" s="12"/>
      <c r="Q52" s="12"/>
      <c r="R52" s="97">
        <v>51</v>
      </c>
      <c r="S52" s="98" t="s">
        <v>220</v>
      </c>
      <c r="T52" s="97" t="s">
        <v>344</v>
      </c>
    </row>
    <row r="53" spans="1:20" ht="15" customHeight="1">
      <c r="A53" s="224" t="s">
        <v>891</v>
      </c>
      <c r="B53" s="224" t="s">
        <v>1008</v>
      </c>
      <c r="C53" s="224" t="s">
        <v>1009</v>
      </c>
      <c r="D53" s="224" t="s">
        <v>1010</v>
      </c>
      <c r="E53" s="224" t="s">
        <v>20</v>
      </c>
      <c r="F53" s="224" t="s">
        <v>895</v>
      </c>
      <c r="G53" s="224" t="s">
        <v>20</v>
      </c>
      <c r="H53" s="224" t="s">
        <v>20</v>
      </c>
      <c r="O53" s="12"/>
      <c r="P53" s="12"/>
      <c r="Q53" s="12"/>
      <c r="R53" s="97">
        <v>52</v>
      </c>
      <c r="S53" s="98" t="s">
        <v>221</v>
      </c>
      <c r="T53" s="97" t="s">
        <v>345</v>
      </c>
    </row>
    <row r="54" spans="1:20" ht="15" customHeight="1">
      <c r="A54" s="224" t="s">
        <v>1011</v>
      </c>
      <c r="B54" s="224" t="s">
        <v>892</v>
      </c>
      <c r="C54" s="224" t="s">
        <v>893</v>
      </c>
      <c r="D54" s="224" t="s">
        <v>1012</v>
      </c>
      <c r="E54" s="224" t="s">
        <v>894</v>
      </c>
      <c r="F54" s="224" t="s">
        <v>895</v>
      </c>
      <c r="G54" s="224" t="s">
        <v>20</v>
      </c>
      <c r="H54" s="224" t="s">
        <v>20</v>
      </c>
      <c r="O54" s="12"/>
      <c r="P54" s="12"/>
      <c r="Q54" s="12"/>
      <c r="R54" s="97">
        <v>53</v>
      </c>
      <c r="S54" s="98" t="s">
        <v>222</v>
      </c>
      <c r="T54" s="97" t="s">
        <v>346</v>
      </c>
    </row>
    <row r="55" spans="1:20" ht="15" customHeight="1">
      <c r="A55" s="224" t="s">
        <v>448</v>
      </c>
      <c r="B55" s="224" t="s">
        <v>447</v>
      </c>
      <c r="C55" s="224" t="s">
        <v>775</v>
      </c>
      <c r="D55" s="224" t="s">
        <v>1013</v>
      </c>
      <c r="E55" s="224" t="s">
        <v>776</v>
      </c>
      <c r="F55" s="224" t="s">
        <v>513</v>
      </c>
      <c r="G55" s="224" t="s">
        <v>20</v>
      </c>
      <c r="H55" s="224" t="s">
        <v>20</v>
      </c>
      <c r="O55" s="12"/>
      <c r="P55" s="12"/>
      <c r="Q55" s="12"/>
      <c r="R55" s="97">
        <v>54</v>
      </c>
      <c r="S55" s="97" t="s">
        <v>225</v>
      </c>
      <c r="T55" s="97" t="s">
        <v>347</v>
      </c>
    </row>
    <row r="56" spans="1:20" ht="15" customHeight="1">
      <c r="A56" s="224" t="s">
        <v>704</v>
      </c>
      <c r="B56" s="224" t="s">
        <v>611</v>
      </c>
      <c r="C56" s="224" t="s">
        <v>705</v>
      </c>
      <c r="D56" s="224" t="s">
        <v>1014</v>
      </c>
      <c r="E56" s="224" t="s">
        <v>612</v>
      </c>
      <c r="F56" s="224" t="s">
        <v>613</v>
      </c>
      <c r="G56" s="224" t="s">
        <v>20</v>
      </c>
      <c r="H56" s="224" t="s">
        <v>20</v>
      </c>
      <c r="O56" s="12"/>
      <c r="P56" s="12"/>
      <c r="Q56" s="12"/>
      <c r="R56" s="97">
        <v>55</v>
      </c>
      <c r="S56" s="97" t="s">
        <v>226</v>
      </c>
      <c r="T56" s="97" t="s">
        <v>348</v>
      </c>
    </row>
    <row r="57" spans="1:20" ht="15" customHeight="1">
      <c r="A57" s="224" t="s">
        <v>55</v>
      </c>
      <c r="B57" s="224" t="s">
        <v>449</v>
      </c>
      <c r="C57" s="224" t="s">
        <v>741</v>
      </c>
      <c r="D57" s="224" t="s">
        <v>1015</v>
      </c>
      <c r="E57" s="224" t="s">
        <v>544</v>
      </c>
      <c r="F57" s="224" t="s">
        <v>514</v>
      </c>
      <c r="G57" s="224" t="s">
        <v>20</v>
      </c>
      <c r="H57" s="224" t="s">
        <v>20</v>
      </c>
      <c r="O57" s="12"/>
      <c r="P57" s="12"/>
      <c r="Q57" s="12"/>
      <c r="R57" s="97">
        <v>56</v>
      </c>
      <c r="S57" s="98" t="s">
        <v>228</v>
      </c>
      <c r="T57" s="97" t="s">
        <v>349</v>
      </c>
    </row>
    <row r="58" spans="1:20" ht="15" customHeight="1">
      <c r="A58" s="224" t="s">
        <v>896</v>
      </c>
      <c r="B58" s="224" t="s">
        <v>897</v>
      </c>
      <c r="C58" s="224" t="s">
        <v>898</v>
      </c>
      <c r="D58" s="224" t="s">
        <v>1016</v>
      </c>
      <c r="E58" s="224" t="s">
        <v>931</v>
      </c>
      <c r="F58" s="224" t="s">
        <v>899</v>
      </c>
      <c r="G58" s="224" t="s">
        <v>20</v>
      </c>
      <c r="H58" s="224" t="s">
        <v>20</v>
      </c>
      <c r="O58" s="12"/>
      <c r="P58" s="12"/>
      <c r="Q58" s="12"/>
      <c r="R58" s="97">
        <v>57</v>
      </c>
      <c r="S58" s="98" t="s">
        <v>229</v>
      </c>
      <c r="T58" s="97" t="s">
        <v>350</v>
      </c>
    </row>
    <row r="59" spans="1:19" s="100" customFormat="1" ht="15" customHeight="1">
      <c r="A59" s="224" t="s">
        <v>706</v>
      </c>
      <c r="B59" s="224" t="s">
        <v>707</v>
      </c>
      <c r="C59" s="224" t="s">
        <v>708</v>
      </c>
      <c r="D59" s="224" t="s">
        <v>1017</v>
      </c>
      <c r="E59" s="224" t="s">
        <v>709</v>
      </c>
      <c r="F59" s="224" t="s">
        <v>710</v>
      </c>
      <c r="G59" s="224" t="s">
        <v>20</v>
      </c>
      <c r="H59" s="224" t="s">
        <v>20</v>
      </c>
      <c r="S59" s="99"/>
    </row>
    <row r="60" spans="1:20" ht="15" customHeight="1">
      <c r="A60" s="224" t="s">
        <v>56</v>
      </c>
      <c r="B60" s="224" t="s">
        <v>450</v>
      </c>
      <c r="C60" s="224" t="s">
        <v>57</v>
      </c>
      <c r="D60" s="224" t="s">
        <v>1018</v>
      </c>
      <c r="E60" s="224" t="s">
        <v>58</v>
      </c>
      <c r="F60" s="224" t="s">
        <v>515</v>
      </c>
      <c r="G60" s="224" t="s">
        <v>20</v>
      </c>
      <c r="H60" s="224" t="s">
        <v>20</v>
      </c>
      <c r="O60" s="12"/>
      <c r="P60" s="12"/>
      <c r="Q60" s="12"/>
      <c r="R60" s="96"/>
      <c r="S60" s="101" t="s">
        <v>351</v>
      </c>
      <c r="T60" s="96" t="s">
        <v>352</v>
      </c>
    </row>
    <row r="61" spans="1:20" ht="15" customHeight="1">
      <c r="A61" s="224" t="s">
        <v>650</v>
      </c>
      <c r="B61" s="224" t="s">
        <v>824</v>
      </c>
      <c r="C61" s="224" t="s">
        <v>825</v>
      </c>
      <c r="D61" s="224" t="s">
        <v>1019</v>
      </c>
      <c r="E61" s="224" t="s">
        <v>823</v>
      </c>
      <c r="F61" s="224" t="s">
        <v>653</v>
      </c>
      <c r="G61" s="224" t="s">
        <v>20</v>
      </c>
      <c r="H61" s="224" t="s">
        <v>20</v>
      </c>
      <c r="O61" s="12"/>
      <c r="P61" s="12"/>
      <c r="Q61" s="12"/>
      <c r="R61" s="97">
        <v>1</v>
      </c>
      <c r="S61" s="98" t="s">
        <v>232</v>
      </c>
      <c r="T61" s="97" t="s">
        <v>353</v>
      </c>
    </row>
    <row r="62" spans="1:20" ht="15" customHeight="1">
      <c r="A62" s="224" t="s">
        <v>1020</v>
      </c>
      <c r="B62" s="224" t="s">
        <v>651</v>
      </c>
      <c r="C62" s="224" t="s">
        <v>652</v>
      </c>
      <c r="D62" s="224" t="s">
        <v>1021</v>
      </c>
      <c r="E62" s="224" t="s">
        <v>823</v>
      </c>
      <c r="F62" s="224" t="s">
        <v>653</v>
      </c>
      <c r="G62" s="224" t="s">
        <v>20</v>
      </c>
      <c r="H62" s="224" t="s">
        <v>20</v>
      </c>
      <c r="O62" s="12"/>
      <c r="P62" s="12"/>
      <c r="Q62" s="12"/>
      <c r="R62" s="97">
        <v>2</v>
      </c>
      <c r="S62" s="98" t="s">
        <v>233</v>
      </c>
      <c r="T62" s="97" t="s">
        <v>354</v>
      </c>
    </row>
    <row r="63" spans="1:20" ht="15" customHeight="1">
      <c r="A63" s="224" t="s">
        <v>826</v>
      </c>
      <c r="B63" s="224" t="s">
        <v>827</v>
      </c>
      <c r="C63" s="224" t="s">
        <v>828</v>
      </c>
      <c r="D63" s="224" t="s">
        <v>1022</v>
      </c>
      <c r="E63" s="224" t="s">
        <v>829</v>
      </c>
      <c r="F63" s="224" t="s">
        <v>830</v>
      </c>
      <c r="G63" s="224" t="s">
        <v>20</v>
      </c>
      <c r="H63" s="224" t="s">
        <v>20</v>
      </c>
      <c r="O63" s="12"/>
      <c r="P63" s="12"/>
      <c r="Q63" s="12"/>
      <c r="R63" s="102">
        <v>3</v>
      </c>
      <c r="S63" s="98" t="s">
        <v>234</v>
      </c>
      <c r="T63" s="97" t="s">
        <v>355</v>
      </c>
    </row>
    <row r="64" spans="1:20" ht="15" customHeight="1">
      <c r="A64" s="224" t="s">
        <v>900</v>
      </c>
      <c r="B64" s="224" t="s">
        <v>901</v>
      </c>
      <c r="C64" s="224" t="s">
        <v>902</v>
      </c>
      <c r="D64" s="224" t="s">
        <v>1023</v>
      </c>
      <c r="E64" s="224" t="s">
        <v>903</v>
      </c>
      <c r="F64" s="224" t="s">
        <v>904</v>
      </c>
      <c r="G64" s="224" t="s">
        <v>20</v>
      </c>
      <c r="H64" s="224" t="s">
        <v>20</v>
      </c>
      <c r="O64" s="12"/>
      <c r="P64" s="12"/>
      <c r="Q64" s="12"/>
      <c r="R64" s="97">
        <v>4</v>
      </c>
      <c r="S64" s="103" t="s">
        <v>236</v>
      </c>
      <c r="T64" s="97" t="s">
        <v>356</v>
      </c>
    </row>
    <row r="65" spans="1:20" ht="15" customHeight="1">
      <c r="A65" s="224" t="s">
        <v>742</v>
      </c>
      <c r="B65" s="224" t="s">
        <v>743</v>
      </c>
      <c r="C65" s="224" t="s">
        <v>744</v>
      </c>
      <c r="D65" s="224" t="s">
        <v>1024</v>
      </c>
      <c r="E65" s="224" t="s">
        <v>745</v>
      </c>
      <c r="F65" s="224" t="s">
        <v>746</v>
      </c>
      <c r="G65" s="224" t="s">
        <v>20</v>
      </c>
      <c r="H65" s="224" t="s">
        <v>20</v>
      </c>
      <c r="O65" s="12"/>
      <c r="P65" s="12"/>
      <c r="Q65" s="12"/>
      <c r="R65" s="97">
        <v>5</v>
      </c>
      <c r="S65" s="97" t="s">
        <v>357</v>
      </c>
      <c r="T65" s="97" t="s">
        <v>358</v>
      </c>
    </row>
    <row r="66" spans="1:20" ht="15" customHeight="1">
      <c r="A66" s="224" t="s">
        <v>59</v>
      </c>
      <c r="B66" s="224" t="s">
        <v>905</v>
      </c>
      <c r="C66" s="224" t="s">
        <v>906</v>
      </c>
      <c r="D66" s="224" t="s">
        <v>1025</v>
      </c>
      <c r="E66" s="224" t="s">
        <v>657</v>
      </c>
      <c r="F66" s="224" t="s">
        <v>545</v>
      </c>
      <c r="G66" s="224" t="s">
        <v>20</v>
      </c>
      <c r="H66" s="224" t="s">
        <v>20</v>
      </c>
      <c r="O66" s="12"/>
      <c r="P66" s="12"/>
      <c r="Q66" s="12"/>
      <c r="R66" s="97">
        <v>6</v>
      </c>
      <c r="S66" s="97" t="s">
        <v>239</v>
      </c>
      <c r="T66" s="97" t="s">
        <v>359</v>
      </c>
    </row>
    <row r="67" spans="1:20" ht="15" customHeight="1">
      <c r="A67" s="224" t="s">
        <v>831</v>
      </c>
      <c r="B67" s="224" t="s">
        <v>832</v>
      </c>
      <c r="C67" s="224" t="s">
        <v>833</v>
      </c>
      <c r="D67" s="224" t="s">
        <v>983</v>
      </c>
      <c r="E67" s="224" t="s">
        <v>834</v>
      </c>
      <c r="F67" s="224" t="s">
        <v>835</v>
      </c>
      <c r="G67" s="224" t="s">
        <v>20</v>
      </c>
      <c r="H67" s="224" t="s">
        <v>20</v>
      </c>
      <c r="O67" s="12"/>
      <c r="P67" s="12"/>
      <c r="Q67" s="12"/>
      <c r="R67" s="97">
        <v>7</v>
      </c>
      <c r="S67" s="97" t="s">
        <v>242</v>
      </c>
      <c r="T67" s="97" t="s">
        <v>360</v>
      </c>
    </row>
    <row r="68" spans="1:20" ht="15" customHeight="1">
      <c r="A68" s="224" t="s">
        <v>777</v>
      </c>
      <c r="B68" s="224" t="s">
        <v>778</v>
      </c>
      <c r="C68" s="224" t="s">
        <v>836</v>
      </c>
      <c r="D68" s="224" t="s">
        <v>1026</v>
      </c>
      <c r="E68" s="224" t="s">
        <v>780</v>
      </c>
      <c r="F68" s="224" t="s">
        <v>781</v>
      </c>
      <c r="G68" s="224" t="s">
        <v>20</v>
      </c>
      <c r="H68" s="224" t="s">
        <v>20</v>
      </c>
      <c r="O68" s="12"/>
      <c r="P68" s="12"/>
      <c r="Q68" s="12"/>
      <c r="R68" s="97">
        <v>8</v>
      </c>
      <c r="S68" s="97" t="s">
        <v>243</v>
      </c>
      <c r="T68" s="97" t="s">
        <v>361</v>
      </c>
    </row>
    <row r="69" spans="1:20" ht="14.25" customHeight="1">
      <c r="A69" s="224" t="s">
        <v>1027</v>
      </c>
      <c r="B69" s="224" t="s">
        <v>837</v>
      </c>
      <c r="C69" s="224" t="s">
        <v>779</v>
      </c>
      <c r="D69" s="224" t="s">
        <v>1028</v>
      </c>
      <c r="E69" s="224" t="s">
        <v>20</v>
      </c>
      <c r="F69" s="224" t="s">
        <v>781</v>
      </c>
      <c r="G69" s="224" t="s">
        <v>20</v>
      </c>
      <c r="H69" s="224" t="s">
        <v>20</v>
      </c>
      <c r="O69" s="12"/>
      <c r="P69" s="12"/>
      <c r="Q69" s="12"/>
      <c r="R69" s="97">
        <v>9</v>
      </c>
      <c r="S69" s="97" t="s">
        <v>244</v>
      </c>
      <c r="T69" s="97" t="s">
        <v>362</v>
      </c>
    </row>
    <row r="70" spans="1:20" ht="14.25" customHeight="1">
      <c r="A70" s="224" t="s">
        <v>838</v>
      </c>
      <c r="B70" s="224" t="s">
        <v>839</v>
      </c>
      <c r="C70" s="224" t="s">
        <v>840</v>
      </c>
      <c r="D70" s="224" t="s">
        <v>1029</v>
      </c>
      <c r="E70" s="224" t="s">
        <v>841</v>
      </c>
      <c r="F70" s="224" t="s">
        <v>842</v>
      </c>
      <c r="G70" s="224" t="s">
        <v>20</v>
      </c>
      <c r="H70" s="224" t="s">
        <v>20</v>
      </c>
      <c r="O70" s="12"/>
      <c r="P70" s="12"/>
      <c r="Q70" s="12"/>
      <c r="R70" s="97">
        <v>10</v>
      </c>
      <c r="S70" s="97" t="s">
        <v>245</v>
      </c>
      <c r="T70" s="97" t="s">
        <v>363</v>
      </c>
    </row>
    <row r="71" spans="1:20" ht="15" customHeight="1">
      <c r="A71" s="224" t="s">
        <v>614</v>
      </c>
      <c r="B71" s="224" t="s">
        <v>451</v>
      </c>
      <c r="C71" s="224" t="s">
        <v>658</v>
      </c>
      <c r="D71" s="224" t="s">
        <v>1030</v>
      </c>
      <c r="E71" s="224" t="s">
        <v>20</v>
      </c>
      <c r="F71" s="224" t="s">
        <v>452</v>
      </c>
      <c r="G71" s="224" t="s">
        <v>747</v>
      </c>
      <c r="H71" s="224" t="s">
        <v>20</v>
      </c>
      <c r="O71" s="12"/>
      <c r="P71" s="12"/>
      <c r="Q71" s="12"/>
      <c r="R71" s="97">
        <v>11</v>
      </c>
      <c r="S71" s="97" t="s">
        <v>246</v>
      </c>
      <c r="T71" s="97" t="s">
        <v>364</v>
      </c>
    </row>
    <row r="72" spans="1:20" ht="15" customHeight="1">
      <c r="A72" s="224" t="s">
        <v>546</v>
      </c>
      <c r="B72" s="224" t="s">
        <v>548</v>
      </c>
      <c r="C72" s="224" t="s">
        <v>547</v>
      </c>
      <c r="D72" s="224" t="s">
        <v>1031</v>
      </c>
      <c r="E72" s="224" t="s">
        <v>549</v>
      </c>
      <c r="F72" s="224" t="s">
        <v>550</v>
      </c>
      <c r="G72" s="224" t="s">
        <v>20</v>
      </c>
      <c r="H72" s="224" t="s">
        <v>20</v>
      </c>
      <c r="O72" s="12"/>
      <c r="P72" s="12"/>
      <c r="Q72" s="12"/>
      <c r="R72" s="97">
        <v>12</v>
      </c>
      <c r="S72" s="97" t="s">
        <v>249</v>
      </c>
      <c r="T72" s="97" t="s">
        <v>365</v>
      </c>
    </row>
    <row r="73" spans="1:20" ht="15" customHeight="1">
      <c r="A73" s="224" t="s">
        <v>615</v>
      </c>
      <c r="B73" s="224" t="s">
        <v>616</v>
      </c>
      <c r="C73" s="224" t="s">
        <v>617</v>
      </c>
      <c r="D73" s="224" t="s">
        <v>1032</v>
      </c>
      <c r="E73" s="224" t="s">
        <v>618</v>
      </c>
      <c r="F73" s="224" t="s">
        <v>619</v>
      </c>
      <c r="G73" s="224" t="s">
        <v>748</v>
      </c>
      <c r="H73" s="224" t="s">
        <v>20</v>
      </c>
      <c r="O73" s="12"/>
      <c r="P73" s="12"/>
      <c r="Q73" s="12"/>
      <c r="R73" s="97">
        <v>13</v>
      </c>
      <c r="S73" s="97" t="s">
        <v>250</v>
      </c>
      <c r="T73" s="97" t="s">
        <v>366</v>
      </c>
    </row>
    <row r="74" spans="1:20" ht="15" customHeight="1">
      <c r="A74" s="224" t="s">
        <v>932</v>
      </c>
      <c r="B74" s="224" t="s">
        <v>933</v>
      </c>
      <c r="C74" s="224" t="s">
        <v>934</v>
      </c>
      <c r="D74" s="224" t="s">
        <v>1033</v>
      </c>
      <c r="E74" s="224" t="s">
        <v>935</v>
      </c>
      <c r="F74" s="224" t="s">
        <v>1034</v>
      </c>
      <c r="G74" s="224" t="s">
        <v>20</v>
      </c>
      <c r="H74" s="224" t="s">
        <v>20</v>
      </c>
      <c r="O74" s="12"/>
      <c r="P74" s="12"/>
      <c r="Q74" s="12"/>
      <c r="R74" s="97">
        <v>14</v>
      </c>
      <c r="S74" s="97" t="s">
        <v>251</v>
      </c>
      <c r="T74" s="97" t="s">
        <v>367</v>
      </c>
    </row>
    <row r="75" spans="1:20" ht="15" customHeight="1">
      <c r="A75" s="224" t="s">
        <v>620</v>
      </c>
      <c r="B75" s="224" t="s">
        <v>621</v>
      </c>
      <c r="C75" s="224" t="s">
        <v>622</v>
      </c>
      <c r="D75" s="224" t="s">
        <v>1024</v>
      </c>
      <c r="E75" s="224" t="s">
        <v>623</v>
      </c>
      <c r="F75" s="224" t="s">
        <v>624</v>
      </c>
      <c r="G75" s="224" t="s">
        <v>20</v>
      </c>
      <c r="H75" s="224" t="s">
        <v>20</v>
      </c>
      <c r="O75" s="12"/>
      <c r="P75" s="12"/>
      <c r="Q75" s="12"/>
      <c r="R75" s="97">
        <v>15</v>
      </c>
      <c r="S75" s="97" t="s">
        <v>252</v>
      </c>
      <c r="T75" s="97" t="s">
        <v>368</v>
      </c>
    </row>
    <row r="76" spans="1:8" s="100" customFormat="1" ht="15" customHeight="1">
      <c r="A76" s="224" t="s">
        <v>551</v>
      </c>
      <c r="B76" s="224" t="s">
        <v>553</v>
      </c>
      <c r="C76" s="224" t="s">
        <v>552</v>
      </c>
      <c r="D76" s="224" t="s">
        <v>1035</v>
      </c>
      <c r="E76" s="224" t="s">
        <v>554</v>
      </c>
      <c r="F76" s="224" t="s">
        <v>555</v>
      </c>
      <c r="G76" s="224" t="s">
        <v>20</v>
      </c>
      <c r="H76" s="224" t="s">
        <v>20</v>
      </c>
    </row>
    <row r="77" spans="1:20" ht="15" customHeight="1">
      <c r="A77" s="224" t="s">
        <v>60</v>
      </c>
      <c r="B77" s="224" t="s">
        <v>453</v>
      </c>
      <c r="C77" s="224" t="s">
        <v>61</v>
      </c>
      <c r="D77" s="224" t="s">
        <v>1036</v>
      </c>
      <c r="E77" s="224" t="s">
        <v>556</v>
      </c>
      <c r="F77" s="224" t="s">
        <v>782</v>
      </c>
      <c r="G77" s="224" t="s">
        <v>20</v>
      </c>
      <c r="H77" s="224" t="s">
        <v>20</v>
      </c>
      <c r="O77" s="12"/>
      <c r="P77" s="12"/>
      <c r="Q77" s="12"/>
      <c r="R77" s="96"/>
      <c r="S77" s="96" t="s">
        <v>369</v>
      </c>
      <c r="T77" s="96" t="s">
        <v>370</v>
      </c>
    </row>
    <row r="78" spans="1:20" ht="15" customHeight="1">
      <c r="A78" s="224" t="s">
        <v>557</v>
      </c>
      <c r="B78" s="224" t="s">
        <v>559</v>
      </c>
      <c r="C78" s="224" t="s">
        <v>558</v>
      </c>
      <c r="D78" s="224" t="s">
        <v>1037</v>
      </c>
      <c r="E78" s="224" t="s">
        <v>539</v>
      </c>
      <c r="F78" s="224" t="s">
        <v>560</v>
      </c>
      <c r="G78" s="224" t="s">
        <v>20</v>
      </c>
      <c r="H78" s="224" t="s">
        <v>20</v>
      </c>
      <c r="O78" s="12"/>
      <c r="P78" s="12"/>
      <c r="Q78" s="12"/>
      <c r="R78" s="97">
        <v>1</v>
      </c>
      <c r="S78" s="97" t="s">
        <v>257</v>
      </c>
      <c r="T78" s="97" t="s">
        <v>371</v>
      </c>
    </row>
    <row r="79" spans="1:20" ht="15" customHeight="1">
      <c r="A79" s="224" t="s">
        <v>62</v>
      </c>
      <c r="B79" s="224" t="s">
        <v>454</v>
      </c>
      <c r="C79" s="224" t="s">
        <v>63</v>
      </c>
      <c r="D79" s="224" t="s">
        <v>961</v>
      </c>
      <c r="E79" s="224" t="s">
        <v>64</v>
      </c>
      <c r="F79" s="224" t="s">
        <v>20</v>
      </c>
      <c r="G79" s="224" t="s">
        <v>20</v>
      </c>
      <c r="H79" s="224" t="s">
        <v>20</v>
      </c>
      <c r="O79" s="12"/>
      <c r="P79" s="12"/>
      <c r="Q79" s="12"/>
      <c r="R79" s="97">
        <v>2</v>
      </c>
      <c r="S79" s="97" t="s">
        <v>258</v>
      </c>
      <c r="T79" s="97" t="s">
        <v>372</v>
      </c>
    </row>
    <row r="80" spans="1:20" ht="15" customHeight="1">
      <c r="A80" s="224" t="s">
        <v>65</v>
      </c>
      <c r="B80" s="224" t="s">
        <v>455</v>
      </c>
      <c r="C80" s="224" t="s">
        <v>66</v>
      </c>
      <c r="D80" s="224" t="s">
        <v>1038</v>
      </c>
      <c r="E80" s="224" t="s">
        <v>561</v>
      </c>
      <c r="F80" s="224" t="s">
        <v>458</v>
      </c>
      <c r="G80" s="224" t="s">
        <v>20</v>
      </c>
      <c r="H80" s="224" t="s">
        <v>20</v>
      </c>
      <c r="O80" s="12"/>
      <c r="P80" s="12"/>
      <c r="Q80" s="12"/>
      <c r="R80" s="97">
        <v>3</v>
      </c>
      <c r="S80" s="97" t="s">
        <v>259</v>
      </c>
      <c r="T80" s="97" t="s">
        <v>373</v>
      </c>
    </row>
    <row r="81" spans="1:20" ht="15" customHeight="1">
      <c r="A81" s="224" t="s">
        <v>67</v>
      </c>
      <c r="B81" s="224" t="s">
        <v>456</v>
      </c>
      <c r="C81" s="224" t="s">
        <v>129</v>
      </c>
      <c r="D81" s="224" t="s">
        <v>1039</v>
      </c>
      <c r="E81" s="224" t="s">
        <v>659</v>
      </c>
      <c r="F81" s="224" t="s">
        <v>711</v>
      </c>
      <c r="G81" s="224" t="s">
        <v>20</v>
      </c>
      <c r="H81" s="224" t="s">
        <v>20</v>
      </c>
      <c r="O81" s="12"/>
      <c r="P81" s="12"/>
      <c r="Q81" s="12"/>
      <c r="R81" s="97">
        <v>4</v>
      </c>
      <c r="S81" s="97" t="s">
        <v>260</v>
      </c>
      <c r="T81" s="97" t="s">
        <v>374</v>
      </c>
    </row>
    <row r="82" spans="1:20" ht="15" customHeight="1">
      <c r="A82" s="224" t="s">
        <v>68</v>
      </c>
      <c r="B82" s="224" t="s">
        <v>457</v>
      </c>
      <c r="C82" s="224" t="s">
        <v>69</v>
      </c>
      <c r="D82" s="224" t="s">
        <v>1038</v>
      </c>
      <c r="E82" s="224" t="s">
        <v>561</v>
      </c>
      <c r="F82" s="224" t="s">
        <v>458</v>
      </c>
      <c r="G82" s="224" t="s">
        <v>20</v>
      </c>
      <c r="H82" s="224" t="s">
        <v>20</v>
      </c>
      <c r="O82" s="12"/>
      <c r="P82" s="12"/>
      <c r="Q82" s="12"/>
      <c r="R82" s="97">
        <v>5</v>
      </c>
      <c r="S82" s="97" t="s">
        <v>261</v>
      </c>
      <c r="T82" s="97" t="s">
        <v>375</v>
      </c>
    </row>
    <row r="83" spans="1:20" ht="15" customHeight="1">
      <c r="A83" s="224" t="s">
        <v>936</v>
      </c>
      <c r="B83" s="224" t="s">
        <v>937</v>
      </c>
      <c r="C83" s="224" t="s">
        <v>938</v>
      </c>
      <c r="D83" s="224" t="s">
        <v>1040</v>
      </c>
      <c r="E83" s="224" t="s">
        <v>939</v>
      </c>
      <c r="F83" s="224" t="s">
        <v>940</v>
      </c>
      <c r="G83" s="224" t="s">
        <v>20</v>
      </c>
      <c r="H83" s="224" t="s">
        <v>20</v>
      </c>
      <c r="O83" s="12"/>
      <c r="P83" s="12"/>
      <c r="Q83" s="12"/>
      <c r="R83" s="97">
        <v>6</v>
      </c>
      <c r="S83" s="97" t="s">
        <v>262</v>
      </c>
      <c r="T83" s="97" t="s">
        <v>376</v>
      </c>
    </row>
    <row r="84" spans="1:20" ht="15" customHeight="1">
      <c r="A84" s="224" t="s">
        <v>70</v>
      </c>
      <c r="B84" s="224" t="s">
        <v>459</v>
      </c>
      <c r="C84" s="224" t="s">
        <v>71</v>
      </c>
      <c r="D84" s="224" t="s">
        <v>1041</v>
      </c>
      <c r="E84" s="224" t="s">
        <v>72</v>
      </c>
      <c r="F84" s="224" t="s">
        <v>516</v>
      </c>
      <c r="G84" s="224" t="s">
        <v>20</v>
      </c>
      <c r="H84" s="224" t="s">
        <v>20</v>
      </c>
      <c r="O84" s="12"/>
      <c r="P84" s="12"/>
      <c r="Q84" s="12"/>
      <c r="R84" s="97">
        <v>7</v>
      </c>
      <c r="S84" s="97" t="s">
        <v>263</v>
      </c>
      <c r="T84" s="97" t="s">
        <v>377</v>
      </c>
    </row>
    <row r="85" spans="1:20" ht="15" customHeight="1">
      <c r="A85" s="224" t="s">
        <v>625</v>
      </c>
      <c r="B85" s="224" t="s">
        <v>626</v>
      </c>
      <c r="C85" s="224" t="s">
        <v>627</v>
      </c>
      <c r="D85" s="224" t="s">
        <v>1042</v>
      </c>
      <c r="E85" s="224" t="s">
        <v>628</v>
      </c>
      <c r="F85" s="224" t="s">
        <v>629</v>
      </c>
      <c r="G85" s="224" t="s">
        <v>20</v>
      </c>
      <c r="H85" s="224" t="s">
        <v>20</v>
      </c>
      <c r="O85" s="12"/>
      <c r="P85" s="12"/>
      <c r="Q85" s="12"/>
      <c r="R85" s="97">
        <v>8</v>
      </c>
      <c r="S85" s="97" t="s">
        <v>264</v>
      </c>
      <c r="T85" s="97" t="s">
        <v>378</v>
      </c>
    </row>
    <row r="86" spans="1:20" ht="15" customHeight="1">
      <c r="A86" s="224" t="s">
        <v>843</v>
      </c>
      <c r="B86" s="224" t="s">
        <v>844</v>
      </c>
      <c r="C86" s="224" t="s">
        <v>845</v>
      </c>
      <c r="D86" s="224" t="s">
        <v>1043</v>
      </c>
      <c r="E86" s="224" t="s">
        <v>628</v>
      </c>
      <c r="F86" s="224" t="s">
        <v>629</v>
      </c>
      <c r="G86" s="224" t="s">
        <v>20</v>
      </c>
      <c r="H86" s="224" t="s">
        <v>20</v>
      </c>
      <c r="O86" s="12"/>
      <c r="P86" s="12"/>
      <c r="Q86" s="12"/>
      <c r="R86" s="97">
        <v>9</v>
      </c>
      <c r="S86" s="97" t="s">
        <v>265</v>
      </c>
      <c r="T86" s="97" t="s">
        <v>379</v>
      </c>
    </row>
    <row r="87" spans="1:20" ht="15" customHeight="1">
      <c r="A87" s="224" t="s">
        <v>1044</v>
      </c>
      <c r="B87" s="224" t="s">
        <v>1045</v>
      </c>
      <c r="C87" s="224" t="s">
        <v>1046</v>
      </c>
      <c r="D87" s="224" t="s">
        <v>1047</v>
      </c>
      <c r="E87" s="224" t="s">
        <v>1048</v>
      </c>
      <c r="F87" s="224" t="s">
        <v>1049</v>
      </c>
      <c r="G87" s="224" t="s">
        <v>20</v>
      </c>
      <c r="H87" s="224" t="s">
        <v>20</v>
      </c>
      <c r="O87" s="12"/>
      <c r="P87" s="12"/>
      <c r="Q87" s="12"/>
      <c r="R87" s="97">
        <v>10</v>
      </c>
      <c r="S87" s="97" t="s">
        <v>266</v>
      </c>
      <c r="T87" s="97" t="s">
        <v>380</v>
      </c>
    </row>
    <row r="88" spans="1:20" ht="15" customHeight="1">
      <c r="A88" s="224" t="s">
        <v>73</v>
      </c>
      <c r="B88" s="224" t="s">
        <v>460</v>
      </c>
      <c r="C88" s="224" t="s">
        <v>74</v>
      </c>
      <c r="D88" s="224" t="s">
        <v>1050</v>
      </c>
      <c r="E88" s="224" t="s">
        <v>130</v>
      </c>
      <c r="F88" s="224" t="s">
        <v>461</v>
      </c>
      <c r="G88" s="224" t="s">
        <v>20</v>
      </c>
      <c r="H88" s="224" t="s">
        <v>20</v>
      </c>
      <c r="O88" s="12"/>
      <c r="P88" s="12"/>
      <c r="Q88" s="12"/>
      <c r="R88" s="97">
        <v>11</v>
      </c>
      <c r="S88" s="97" t="s">
        <v>267</v>
      </c>
      <c r="T88" s="97" t="s">
        <v>381</v>
      </c>
    </row>
    <row r="89" spans="1:20" ht="15" customHeight="1">
      <c r="A89" s="224" t="s">
        <v>517</v>
      </c>
      <c r="B89" s="224" t="s">
        <v>518</v>
      </c>
      <c r="C89" s="224" t="s">
        <v>660</v>
      </c>
      <c r="D89" s="224" t="s">
        <v>1051</v>
      </c>
      <c r="E89" s="224" t="s">
        <v>519</v>
      </c>
      <c r="F89" s="224" t="s">
        <v>661</v>
      </c>
      <c r="G89" s="224" t="s">
        <v>749</v>
      </c>
      <c r="H89" s="224" t="s">
        <v>20</v>
      </c>
      <c r="O89" s="12"/>
      <c r="P89" s="12"/>
      <c r="Q89" s="12"/>
      <c r="R89" s="97">
        <v>12</v>
      </c>
      <c r="S89" s="97" t="s">
        <v>269</v>
      </c>
      <c r="T89" s="97" t="s">
        <v>382</v>
      </c>
    </row>
    <row r="90" spans="1:20" ht="15" customHeight="1">
      <c r="A90" s="224" t="s">
        <v>783</v>
      </c>
      <c r="B90" s="224" t="s">
        <v>846</v>
      </c>
      <c r="C90" s="224" t="s">
        <v>847</v>
      </c>
      <c r="D90" s="224" t="s">
        <v>1052</v>
      </c>
      <c r="E90" s="224" t="s">
        <v>786</v>
      </c>
      <c r="F90" s="224" t="s">
        <v>787</v>
      </c>
      <c r="G90" s="224" t="s">
        <v>20</v>
      </c>
      <c r="H90" s="224" t="s">
        <v>20</v>
      </c>
      <c r="O90" s="12"/>
      <c r="P90" s="12"/>
      <c r="Q90" s="12"/>
      <c r="R90" s="97">
        <v>13</v>
      </c>
      <c r="S90" s="97" t="s">
        <v>270</v>
      </c>
      <c r="T90" s="97" t="s">
        <v>383</v>
      </c>
    </row>
    <row r="91" spans="1:20" ht="15" customHeight="1">
      <c r="A91" s="224" t="s">
        <v>1053</v>
      </c>
      <c r="B91" s="224" t="s">
        <v>784</v>
      </c>
      <c r="C91" s="224" t="s">
        <v>785</v>
      </c>
      <c r="D91" s="224" t="s">
        <v>1054</v>
      </c>
      <c r="E91" s="224" t="s">
        <v>786</v>
      </c>
      <c r="F91" s="224" t="s">
        <v>787</v>
      </c>
      <c r="G91" s="224" t="s">
        <v>20</v>
      </c>
      <c r="H91" s="224" t="s">
        <v>20</v>
      </c>
      <c r="O91" s="12"/>
      <c r="P91" s="12"/>
      <c r="Q91" s="12"/>
      <c r="R91" s="97">
        <v>14</v>
      </c>
      <c r="S91" s="97" t="s">
        <v>271</v>
      </c>
      <c r="T91" s="97" t="s">
        <v>384</v>
      </c>
    </row>
    <row r="92" spans="1:20" ht="15" customHeight="1">
      <c r="A92" s="224" t="s">
        <v>562</v>
      </c>
      <c r="B92" s="224" t="s">
        <v>630</v>
      </c>
      <c r="C92" s="224" t="s">
        <v>563</v>
      </c>
      <c r="D92" s="224" t="s">
        <v>1055</v>
      </c>
      <c r="E92" s="224" t="s">
        <v>1056</v>
      </c>
      <c r="F92" s="224" t="s">
        <v>564</v>
      </c>
      <c r="G92" s="224" t="s">
        <v>20</v>
      </c>
      <c r="H92" s="224" t="s">
        <v>20</v>
      </c>
      <c r="O92" s="12"/>
      <c r="P92" s="12"/>
      <c r="Q92" s="12"/>
      <c r="R92" s="97">
        <v>15</v>
      </c>
      <c r="S92" s="97" t="s">
        <v>272</v>
      </c>
      <c r="T92" s="97" t="s">
        <v>385</v>
      </c>
    </row>
    <row r="93" spans="1:20" ht="15" customHeight="1">
      <c r="A93" s="224" t="s">
        <v>712</v>
      </c>
      <c r="B93" s="224" t="s">
        <v>713</v>
      </c>
      <c r="C93" s="224" t="s">
        <v>714</v>
      </c>
      <c r="D93" s="224" t="s">
        <v>1057</v>
      </c>
      <c r="E93" s="224" t="s">
        <v>20</v>
      </c>
      <c r="F93" s="224" t="s">
        <v>715</v>
      </c>
      <c r="G93" s="224" t="s">
        <v>20</v>
      </c>
      <c r="H93" s="224" t="s">
        <v>20</v>
      </c>
      <c r="O93" s="12"/>
      <c r="P93" s="12"/>
      <c r="Q93" s="12"/>
      <c r="R93" s="97">
        <v>16</v>
      </c>
      <c r="S93" s="97" t="s">
        <v>273</v>
      </c>
      <c r="T93" s="97" t="s">
        <v>386</v>
      </c>
    </row>
    <row r="94" spans="1:8" s="100" customFormat="1" ht="15" customHeight="1">
      <c r="A94" s="224" t="s">
        <v>750</v>
      </c>
      <c r="B94" s="224" t="s">
        <v>462</v>
      </c>
      <c r="C94" s="224" t="s">
        <v>75</v>
      </c>
      <c r="D94" s="224" t="s">
        <v>1058</v>
      </c>
      <c r="E94" s="224" t="s">
        <v>565</v>
      </c>
      <c r="F94" s="224" t="s">
        <v>631</v>
      </c>
      <c r="G94" s="224" t="s">
        <v>20</v>
      </c>
      <c r="H94" s="224" t="s">
        <v>20</v>
      </c>
    </row>
    <row r="95" spans="1:20" ht="15" customHeight="1">
      <c r="A95" s="224" t="s">
        <v>76</v>
      </c>
      <c r="B95" s="224" t="s">
        <v>463</v>
      </c>
      <c r="C95" s="224" t="s">
        <v>77</v>
      </c>
      <c r="D95" s="224" t="s">
        <v>1059</v>
      </c>
      <c r="E95" s="224" t="s">
        <v>20</v>
      </c>
      <c r="F95" s="224" t="s">
        <v>464</v>
      </c>
      <c r="G95" s="224" t="s">
        <v>20</v>
      </c>
      <c r="H95" s="224" t="s">
        <v>20</v>
      </c>
      <c r="O95" s="12"/>
      <c r="P95" s="12"/>
      <c r="Q95" s="12"/>
      <c r="R95" s="96"/>
      <c r="S95" s="96" t="s">
        <v>387</v>
      </c>
      <c r="T95" s="96" t="s">
        <v>388</v>
      </c>
    </row>
    <row r="96" spans="1:20" ht="15" customHeight="1">
      <c r="A96" s="224" t="s">
        <v>1060</v>
      </c>
      <c r="B96" s="224" t="s">
        <v>878</v>
      </c>
      <c r="C96" s="224" t="s">
        <v>877</v>
      </c>
      <c r="D96" s="224" t="s">
        <v>1061</v>
      </c>
      <c r="E96" s="224" t="s">
        <v>879</v>
      </c>
      <c r="F96" s="224" t="s">
        <v>880</v>
      </c>
      <c r="G96" s="224" t="s">
        <v>20</v>
      </c>
      <c r="H96" s="224" t="s">
        <v>20</v>
      </c>
      <c r="O96" s="12"/>
      <c r="P96" s="12"/>
      <c r="Q96" s="12"/>
      <c r="R96" s="97">
        <v>17</v>
      </c>
      <c r="S96" s="97" t="s">
        <v>274</v>
      </c>
      <c r="T96" s="97" t="s">
        <v>389</v>
      </c>
    </row>
    <row r="97" spans="1:20" ht="15" customHeight="1">
      <c r="A97" s="224" t="s">
        <v>848</v>
      </c>
      <c r="B97" s="224" t="s">
        <v>849</v>
      </c>
      <c r="C97" s="224" t="s">
        <v>850</v>
      </c>
      <c r="D97" s="224" t="s">
        <v>1062</v>
      </c>
      <c r="E97" s="224" t="s">
        <v>881</v>
      </c>
      <c r="F97" s="224" t="s">
        <v>851</v>
      </c>
      <c r="G97" s="224" t="s">
        <v>20</v>
      </c>
      <c r="H97" s="224" t="s">
        <v>20</v>
      </c>
      <c r="O97" s="12"/>
      <c r="P97" s="12"/>
      <c r="Q97" s="12"/>
      <c r="R97" s="97">
        <v>18</v>
      </c>
      <c r="S97" s="97" t="s">
        <v>275</v>
      </c>
      <c r="T97" s="97" t="s">
        <v>390</v>
      </c>
    </row>
    <row r="98" spans="1:20" ht="15" customHeight="1">
      <c r="A98" s="224" t="s">
        <v>716</v>
      </c>
      <c r="B98" s="224" t="s">
        <v>654</v>
      </c>
      <c r="C98" s="224" t="s">
        <v>655</v>
      </c>
      <c r="D98" s="224" t="s">
        <v>1063</v>
      </c>
      <c r="E98" s="224" t="s">
        <v>852</v>
      </c>
      <c r="F98" s="224" t="s">
        <v>656</v>
      </c>
      <c r="G98" s="224" t="s">
        <v>822</v>
      </c>
      <c r="H98" s="224" t="s">
        <v>20</v>
      </c>
      <c r="O98" s="12"/>
      <c r="P98" s="12"/>
      <c r="Q98" s="12"/>
      <c r="R98" s="97">
        <v>19</v>
      </c>
      <c r="S98" s="97" t="s">
        <v>276</v>
      </c>
      <c r="T98" s="97" t="s">
        <v>391</v>
      </c>
    </row>
    <row r="99" spans="1:20" ht="15" customHeight="1">
      <c r="A99" s="224" t="s">
        <v>717</v>
      </c>
      <c r="B99" s="224" t="s">
        <v>907</v>
      </c>
      <c r="C99" s="224" t="s">
        <v>908</v>
      </c>
      <c r="D99" s="224" t="s">
        <v>1064</v>
      </c>
      <c r="E99" s="224" t="s">
        <v>788</v>
      </c>
      <c r="F99" s="224" t="s">
        <v>720</v>
      </c>
      <c r="G99" s="224" t="s">
        <v>20</v>
      </c>
      <c r="H99" s="224" t="s">
        <v>20</v>
      </c>
      <c r="O99" s="12"/>
      <c r="P99" s="12"/>
      <c r="Q99" s="12"/>
      <c r="R99" s="97">
        <v>20</v>
      </c>
      <c r="S99" s="97" t="s">
        <v>277</v>
      </c>
      <c r="T99" s="97" t="s">
        <v>392</v>
      </c>
    </row>
    <row r="100" spans="1:20" ht="15" customHeight="1">
      <c r="A100" s="224" t="s">
        <v>1065</v>
      </c>
      <c r="B100" s="224" t="s">
        <v>718</v>
      </c>
      <c r="C100" s="224" t="s">
        <v>719</v>
      </c>
      <c r="D100" s="224" t="s">
        <v>1066</v>
      </c>
      <c r="E100" s="224" t="s">
        <v>788</v>
      </c>
      <c r="F100" s="224" t="s">
        <v>720</v>
      </c>
      <c r="G100" s="224" t="s">
        <v>20</v>
      </c>
      <c r="H100" s="224" t="s">
        <v>20</v>
      </c>
      <c r="O100" s="12"/>
      <c r="P100" s="12"/>
      <c r="Q100" s="12"/>
      <c r="R100" s="97">
        <v>21</v>
      </c>
      <c r="S100" s="97" t="s">
        <v>278</v>
      </c>
      <c r="T100" s="97" t="s">
        <v>393</v>
      </c>
    </row>
    <row r="101" spans="1:20" ht="15" customHeight="1">
      <c r="A101" s="224" t="s">
        <v>662</v>
      </c>
      <c r="B101" s="224" t="s">
        <v>751</v>
      </c>
      <c r="C101" s="224" t="s">
        <v>752</v>
      </c>
      <c r="D101" s="224" t="s">
        <v>1067</v>
      </c>
      <c r="E101" s="224" t="s">
        <v>753</v>
      </c>
      <c r="F101" s="224" t="s">
        <v>882</v>
      </c>
      <c r="G101" s="224" t="s">
        <v>20</v>
      </c>
      <c r="H101" s="224" t="s">
        <v>20</v>
      </c>
      <c r="O101" s="12"/>
      <c r="P101" s="12"/>
      <c r="Q101" s="12"/>
      <c r="R101" s="97">
        <v>22</v>
      </c>
      <c r="S101" s="97" t="s">
        <v>279</v>
      </c>
      <c r="T101" s="97" t="s">
        <v>394</v>
      </c>
    </row>
    <row r="102" spans="1:20" ht="15" customHeight="1">
      <c r="A102" s="224" t="s">
        <v>789</v>
      </c>
      <c r="B102" s="224" t="s">
        <v>790</v>
      </c>
      <c r="C102" s="224" t="s">
        <v>791</v>
      </c>
      <c r="D102" s="224" t="s">
        <v>1068</v>
      </c>
      <c r="E102" s="224" t="s">
        <v>792</v>
      </c>
      <c r="F102" s="224" t="s">
        <v>793</v>
      </c>
      <c r="G102" s="224" t="s">
        <v>20</v>
      </c>
      <c r="H102" s="224" t="s">
        <v>20</v>
      </c>
      <c r="O102" s="12"/>
      <c r="P102" s="12"/>
      <c r="Q102" s="12"/>
      <c r="R102" s="97">
        <v>23</v>
      </c>
      <c r="S102" s="104" t="s">
        <v>280</v>
      </c>
      <c r="T102" s="97" t="s">
        <v>395</v>
      </c>
    </row>
    <row r="103" spans="1:20" ht="15" customHeight="1">
      <c r="A103" s="224" t="s">
        <v>78</v>
      </c>
      <c r="B103" s="224" t="s">
        <v>465</v>
      </c>
      <c r="C103" s="224" t="s">
        <v>79</v>
      </c>
      <c r="D103" s="224" t="s">
        <v>1069</v>
      </c>
      <c r="E103" s="224" t="s">
        <v>20</v>
      </c>
      <c r="F103" s="224" t="s">
        <v>520</v>
      </c>
      <c r="G103" s="224" t="s">
        <v>754</v>
      </c>
      <c r="H103" s="224" t="s">
        <v>20</v>
      </c>
      <c r="O103" s="12"/>
      <c r="P103" s="12"/>
      <c r="Q103" s="12"/>
      <c r="R103" s="97">
        <v>24</v>
      </c>
      <c r="S103" s="104" t="s">
        <v>281</v>
      </c>
      <c r="T103" s="97" t="s">
        <v>396</v>
      </c>
    </row>
    <row r="104" spans="1:20" ht="15" customHeight="1">
      <c r="A104" s="221"/>
      <c r="B104" s="221"/>
      <c r="C104" s="222"/>
      <c r="D104" s="222"/>
      <c r="E104" s="222"/>
      <c r="F104" s="221"/>
      <c r="G104" s="221"/>
      <c r="H104"/>
      <c r="O104" s="12"/>
      <c r="P104" s="12"/>
      <c r="Q104" s="12"/>
      <c r="R104" s="97">
        <v>25</v>
      </c>
      <c r="S104" s="104" t="s">
        <v>282</v>
      </c>
      <c r="T104" s="97" t="s">
        <v>397</v>
      </c>
    </row>
    <row r="105" spans="1:20" ht="15" customHeight="1">
      <c r="A105" s="221"/>
      <c r="B105" s="221"/>
      <c r="C105" s="222"/>
      <c r="D105" s="222"/>
      <c r="E105" s="222"/>
      <c r="F105" s="221"/>
      <c r="G105" s="221"/>
      <c r="H105"/>
      <c r="O105" s="12"/>
      <c r="P105" s="12"/>
      <c r="Q105" s="12"/>
      <c r="R105" s="97">
        <v>26</v>
      </c>
      <c r="S105" s="104" t="s">
        <v>283</v>
      </c>
      <c r="T105" s="97" t="s">
        <v>398</v>
      </c>
    </row>
    <row r="106" spans="1:20" ht="15" customHeight="1">
      <c r="A106" s="221"/>
      <c r="B106" s="221"/>
      <c r="C106" s="222"/>
      <c r="D106" s="222"/>
      <c r="E106" s="222"/>
      <c r="F106" s="221"/>
      <c r="G106" s="221"/>
      <c r="H106"/>
      <c r="O106" s="12"/>
      <c r="P106" s="12"/>
      <c r="Q106" s="12"/>
      <c r="R106" s="97">
        <v>27</v>
      </c>
      <c r="S106" s="104" t="s">
        <v>284</v>
      </c>
      <c r="T106" s="97" t="s">
        <v>399</v>
      </c>
    </row>
    <row r="107" spans="15:20" ht="15" customHeight="1">
      <c r="O107" s="12"/>
      <c r="P107" s="12"/>
      <c r="Q107" s="12"/>
      <c r="R107" s="97">
        <v>28</v>
      </c>
      <c r="S107" s="104" t="s">
        <v>285</v>
      </c>
      <c r="T107" s="97" t="s">
        <v>400</v>
      </c>
    </row>
    <row r="108" spans="15:20" ht="15" customHeight="1">
      <c r="O108" s="12"/>
      <c r="P108" s="12"/>
      <c r="Q108" s="12"/>
      <c r="R108" s="97">
        <v>29</v>
      </c>
      <c r="S108" s="104" t="s">
        <v>286</v>
      </c>
      <c r="T108" s="97" t="s">
        <v>401</v>
      </c>
    </row>
    <row r="109" spans="15:20" ht="15" customHeight="1">
      <c r="O109" s="12"/>
      <c r="P109" s="12"/>
      <c r="Q109" s="12"/>
      <c r="R109" s="97">
        <v>30</v>
      </c>
      <c r="S109" s="98" t="s">
        <v>287</v>
      </c>
      <c r="T109" s="97" t="s">
        <v>402</v>
      </c>
    </row>
    <row r="110" spans="15:20" ht="15" customHeight="1">
      <c r="O110" s="12"/>
      <c r="P110" s="12"/>
      <c r="Q110" s="12"/>
      <c r="R110" s="97">
        <v>31</v>
      </c>
      <c r="S110" s="98" t="s">
        <v>288</v>
      </c>
      <c r="T110" s="97" t="s">
        <v>403</v>
      </c>
    </row>
    <row r="111" spans="15:20" ht="15" customHeight="1">
      <c r="O111" s="12"/>
      <c r="P111" s="12"/>
      <c r="Q111" s="12"/>
      <c r="R111" s="97">
        <v>32</v>
      </c>
      <c r="S111" s="98" t="s">
        <v>289</v>
      </c>
      <c r="T111" s="97" t="s">
        <v>404</v>
      </c>
    </row>
    <row r="112" spans="15:20" ht="15" customHeight="1">
      <c r="O112" s="12"/>
      <c r="P112" s="12"/>
      <c r="Q112" s="12"/>
      <c r="R112" s="97">
        <v>33</v>
      </c>
      <c r="S112" s="98" t="s">
        <v>290</v>
      </c>
      <c r="T112" s="97" t="s">
        <v>405</v>
      </c>
    </row>
  </sheetData>
  <sheetProtection/>
  <autoFilter ref="A1:M96"/>
  <mergeCells count="6">
    <mergeCell ref="AA9:AA10"/>
    <mergeCell ref="U9:U10"/>
    <mergeCell ref="W9:W10"/>
    <mergeCell ref="X9:X10"/>
    <mergeCell ref="Y9:Y10"/>
    <mergeCell ref="Z9:Z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ASOP Covasna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dc:creator>
  <cp:keywords/>
  <dc:description/>
  <cp:lastModifiedBy>Ferencz Edith</cp:lastModifiedBy>
  <cp:lastPrinted>2016-11-18T12:29:13Z</cp:lastPrinted>
  <dcterms:created xsi:type="dcterms:W3CDTF">2009-11-20T07:52:08Z</dcterms:created>
  <dcterms:modified xsi:type="dcterms:W3CDTF">2024-01-05T10:38:44Z</dcterms:modified>
  <cp:category/>
  <cp:version/>
  <cp:contentType/>
  <cp:contentStatus/>
</cp:coreProperties>
</file>